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4_JCB\01_通常版\"/>
    </mc:Choice>
  </mc:AlternateContent>
  <xr:revisionPtr revIDLastSave="0" documentId="13_ncr:1_{57E798F5-FB0D-40F8-97FC-AAC1CC664421}" xr6:coauthVersionLast="47" xr6:coauthVersionMax="47" xr10:uidLastSave="{00000000-0000-0000-0000-000000000000}"/>
  <workbookProtection workbookAlgorithmName="SHA-512" workbookHashValue="KtoO7M4JTbljDad+umO3gRgEOaEdhe5sJevduOx+smRobtf3zOtm2ddsVwOvfmnLygb+aeyQc7UpLbKNIk6SmQ==" workbookSaltValue="1koUJbHuLxY99ichh0TY6Q==" workbookSpinCount="100000" lockStructure="1"/>
  <bookViews>
    <workbookView xWindow="-120" yWindow="-120" windowWidth="29040" windowHeight="15840" tabRatio="827" xr2:uid="{00000000-000D-0000-FFFF-FFFF00000000}"/>
  </bookViews>
  <sheets>
    <sheet name="S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S届出書!$A$1:$AS$43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Y9" i="1" l="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AT20" i="1"/>
  <c r="AT18" i="1"/>
  <c r="AT16" i="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8" i="1"/>
  <c r="N18" i="1"/>
  <c r="H20" i="1"/>
  <c r="N20" i="1"/>
  <c r="H16" i="1"/>
  <c r="N16" i="1"/>
  <c r="H22" i="1"/>
  <c r="N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<sst xmlns="http://schemas.openxmlformats.org/spreadsheetml/2006/main" count="234" uniqueCount="145">
  <si>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</si>
  <si>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</si>
  <si>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</si>
  <si>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</si>
  <si>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</si>
  <si>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</si>
  <si>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</si>
  <si>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</si>
  <si>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</si>
  <si>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</si>
  <si>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</si>
  <si>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</si>
  <si>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</si>
  <si>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</si>
  <si>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</si>
  <si>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</si>
  <si>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</si>
  <si>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</si>
  <si>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</si>
  <si>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</si>
  <si>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</si>
  <si>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</si>
  <si>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</si>
  <si>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</si>
  <si>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</si>
  <si>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</si>
  <si>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</si>
  <si>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</si>
  <si>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</si>
  <si>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</si>
  <si>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</si>
  <si>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</si>
  <si>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</si>
  <si>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</si>
  <si>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※カード再発行ご希望の場合は発行日数は約2週間ほどかかります。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</si>
  <si>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</si>
  <si>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</si>
  <si>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</si>
  <si>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</si>
  <si>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</si>
  <si>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</si>
  <si>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</si>
  <si>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</si>
  <si>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</si>
  <si>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</si>
  <si>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</si>
  <si>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</si>
  <si>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</si>
  <si>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</si>
  <si>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</si>
  <si>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</si>
  <si>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</si>
  <si>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</si>
  <si>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</si>
  <si>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</si>
  <si>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</si>
  <si>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</si>
  <si>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</si>
  <si>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</si>
  <si>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</si>
  <si>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</si>
  <si>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</si>
  <si>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</si>
  <si>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</si>
  <si>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</si>
  <si>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</si>
  <si>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</si>
  <si>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</si>
  <si>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</si>
  <si>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</si>
  <si>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</si>
  <si>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</si>
  <si>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</si>
  <si>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</si>
  <si>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</si>
  <si>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</si>
  <si>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</si>
  <si>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</si>
  <si>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</si>
  <si>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</si>
  <si>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</si>
  <si>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</si>
  <si>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</si>
  <si>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</si>
  <si>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</si>
  <si>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</si>
  <si>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要</t>
  </si>
  <si>
    <t>その他</t>
    <rPh sb="2" eb="3">
      <t>ホカ</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</si>
  <si>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</si>
  <si>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</si>
  <si>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</si>
  <si>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</si>
  <si>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</si>
  <si>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</si>
  <si>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</si>
  <si>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</si>
  <si>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</si>
  <si>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</si>
  <si>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</si>
  <si>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</si>
  <si>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</si>
  <si>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</si>
  <si>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要</t>
    <rPh sb="0" eb="1">
      <t>ヨウ</t>
    </rPh>
    <phoneticPr fontId="2"/>
  </si>
  <si>
    <t>不要</t>
    <rPh sb="0" eb="2">
      <t>フヨウ</t>
    </rPh>
    <phoneticPr fontId="2"/>
  </si>
  <si>
    <t>再発行</t>
    <rPh sb="0" eb="3">
      <t>サイハッコウ</t>
    </rPh>
    <phoneticPr fontId="2"/>
  </si>
  <si>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</si>
  <si>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</si>
  <si>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</si>
  <si>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t>
  </si>
  <si>
    <t>車両番号</t>
  </si>
  <si>
    <t>※車検証　・　車載器セットアップ証明書　はセットアップしたものに限ります</t>
  </si>
  <si>
    <t>※ＩＴＳ－ＴＥＡ（一般財団法人　ITSサービス高度化機構）に</t>
  </si>
  <si>
    <t>　 登録された車載器管理番号でないと登録できません。</t>
  </si>
  <si>
    <t>※変更は月単位となります。処理の都合上、当変更届につきましては</t>
    <rPh sb="1" eb="3">
      <t>ヘンコウ</t>
    </rPh>
    <rPh sb="4" eb="7">
      <t>ツキタンイ</t>
    </rPh>
    <rPh sb="13" eb="15">
      <t>ショリ</t>
    </rPh>
    <rPh sb="16" eb="19">
      <t>ツゴウジョウ</t>
    </rPh>
    <rPh sb="20" eb="23">
      <t>トウヘンコウ</t>
    </rPh>
    <rPh sb="23" eb="24">
      <t>トドケ</t>
    </rPh>
    <phoneticPr fontId="1"/>
  </si>
  <si>
    <t>　 ”変更希望月の翌月５日まで”にご提出ください。</t>
    <rPh sb="3" eb="5">
      <t>ヘンコウ</t>
    </rPh>
    <rPh sb="5" eb="8">
      <t>キボウヅキ</t>
    </rPh>
    <rPh sb="9" eb="11">
      <t>ヨクゲツ</t>
    </rPh>
    <rPh sb="12" eb="13">
      <t>ニチ</t>
    </rPh>
    <rPh sb="18" eb="20">
      <t>テイシュツ</t>
    </rPh>
    <phoneticPr fontId="1"/>
  </si>
  <si>
    <t>※必ず本届出書とカードを同封し、当組合宛（上部の住所）に書留または宅配便にて</t>
    <rPh sb="1" eb="2">
      <t>カナラ</t>
    </rPh>
    <rPh sb="3" eb="4">
      <t>ホン</t>
    </rPh>
    <rPh sb="16" eb="17">
      <t>トウ</t>
    </rPh>
    <rPh sb="19" eb="20">
      <t>アテ</t>
    </rPh>
    <rPh sb="21" eb="23">
      <t>ジョウブ</t>
    </rPh>
    <rPh sb="24" eb="26">
      <t>ジュウショ</t>
    </rPh>
    <phoneticPr fontId="1"/>
  </si>
  <si>
    <t>　 ご返送ください。</t>
    <rPh sb="3" eb="5">
      <t>ヘンソウ</t>
    </rPh>
    <phoneticPr fontId="1"/>
  </si>
  <si>
    <t>※カード再発行は1枚につき所定の手数料がかかります。（発行日数約２週間～)</t>
  </si>
  <si>
    <t>ｺｰﾎﾟへ切替</t>
    <rPh sb="5" eb="7">
      <t>キリカエ</t>
    </rPh>
    <phoneticPr fontId="1"/>
  </si>
  <si>
    <t>　　年　　　月　　　日</t>
    <rPh sb="2" eb="3">
      <t>ネン</t>
    </rPh>
    <rPh sb="6" eb="7">
      <t>ツキ</t>
    </rPh>
    <rPh sb="10" eb="11">
      <t>ヒ</t>
    </rPh>
    <phoneticPr fontId="2"/>
  </si>
  <si>
    <t>ver.2.0</t>
    <phoneticPr fontId="2"/>
  </si>
  <si>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</si>
  <si>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車両情報</t>
    <rPh sb="0" eb="2">
      <t>シャリョウ</t>
    </rPh>
    <rPh sb="2" eb="4">
      <t>ジョウホウ</t>
    </rPh>
    <phoneticPr fontId="2"/>
  </si>
  <si>
    <t>要　　</t>
    <rPh sb="0" eb="1">
      <t>ヨウ</t>
    </rPh>
    <phoneticPr fontId="2"/>
  </si>
  <si>
    <t>不要　　　　</t>
    <rPh sb="0" eb="2">
      <t>フヨウ</t>
    </rPh>
    <phoneticPr fontId="2"/>
  </si>
  <si>
    <t>年</t>
    <rPh sb="0" eb="1">
      <t>ネン</t>
    </rPh>
    <phoneticPr fontId="2"/>
  </si>
  <si>
    <t>月</t>
    <rPh sb="0" eb="1">
      <t>ガツ</t>
    </rPh>
    <phoneticPr fontId="2"/>
  </si>
  <si>
    <t>日</t>
    <rPh sb="0" eb="1">
      <t>ニチ</t>
    </rPh>
    <phoneticPr fontId="2"/>
  </si>
  <si>
    <t>時頃</t>
    <rPh sb="0" eb="1">
      <t>ジ</t>
    </rPh>
    <rPh sb="1" eb="2">
      <t>ゴロ</t>
    </rPh>
    <phoneticPr fontId="2"/>
  </si>
  <si>
    <t>自</t>
    <rPh sb="0" eb="1">
      <t>ジ</t>
    </rPh>
    <phoneticPr fontId="2"/>
  </si>
  <si>
    <t>至</t>
    <rPh sb="0" eb="1">
      <t>イタ</t>
    </rPh>
    <phoneticPr fontId="2"/>
  </si>
  <si>
    <t>IC</t>
    <phoneticPr fontId="2"/>
  </si>
  <si>
    <t>営業事務</t>
    <rPh sb="0" eb="2">
      <t>エイギョウ</t>
    </rPh>
    <rPh sb="2" eb="4">
      <t>ジム</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</si>
  <si>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</si>
  <si>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</si>
  <si>
    <t>164-0012</t>
  </si>
  <si>
    <t>TEL</t>
  </si>
  <si>
    <t>ジェイシービー協同組合</t>
  </si>
  <si>
    <t>東京都中野区本町2-54-13</t>
  </si>
  <si>
    <t>黒須ﾋﾞﾙ203</t>
  </si>
  <si>
    <t>03-5357-7657</t>
  </si>
  <si>
    <t>03-6300-0800</t>
  </si>
  <si>
    <t>jcb.ad@jcbca.or.jp</t>
  </si>
  <si>
    <t>組合カード
届出書</t>
    <rPh sb="0" eb="2">
      <t>クミアイ</t>
    </rPh>
    <rPh sb="6" eb="9">
      <t>トドケデショ</t>
    </rPh>
    <phoneticPr fontId="2"/>
  </si>
  <si>
    <t>組合カード
紛失届</t>
    <rPh sb="0" eb="2">
      <t>クミアイ</t>
    </rPh>
    <rPh sb="6" eb="8">
      <t>フンシツ</t>
    </rPh>
    <rPh sb="8" eb="9">
      <t>トドケ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</si>
</sst>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40">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b/>
      <sz val="12"/>
      <color rgb="FFFF0000"/>
      <name val="Meiryo UI"/>
      <family val="3"/>
      <charset val="128"/>
    </font>
    <font>
      <sz val="12"/>
      <color theme="1"/>
      <name val="Meiryo UI"/>
      <family val="3"/>
      <charset val="128"/>
    </font>
    <font>
      <sz val="12"/>
      <color theme="1"/>
      <name val="Yu Gothic"/>
      <family val="2"/>
      <scheme val="minor"/>
    </font>
    <font>
      <b/>
      <sz val="14"/>
      <color theme="1"/>
      <name val="Meiryo UI"/>
      <family val="3"/>
      <charset val="128"/>
    </font>
  </fonts>
  <fills count="9">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rgb="FF0070C0"/>
        <bgColor indexed="64"/>
      </patternFill>
    </fill>
    <fill>
      <patternFill patternType="solid">
        <fgColor theme="5" tint="0.39997558519241921"/>
        <bgColor indexed="64"/>
      </patternFill>
    </fill>
    <fill>
      <patternFill patternType="solid">
        <fgColor theme="5" tint="0.79998168889431442"/>
        <bgColor indexed="64"/>
      </patternFill>
    </fill>
  </fills>
  <borders count="6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auto="1"/>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92">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49" fontId="7" fillId="0" borderId="5" xfId="0" applyNumberFormat="1" applyFont="1" applyBorder="1"/>
    <xf numFmtId="49" fontId="28" fillId="0" borderId="5" xfId="4" applyNumberFormat="1" applyFont="1" applyBorder="1"/>
    <xf numFmtId="0" fontId="7" fillId="0" borderId="5" xfId="0" applyFont="1" applyBorder="1"/>
    <xf numFmtId="0" fontId="7" fillId="0" borderId="5" xfId="0" applyFont="1" applyBorder="1" applyAlignment="1">
      <alignment vertical="center"/>
    </xf>
    <xf numFmtId="0" fontId="22" fillId="0" borderId="5" xfId="0" applyFont="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26" fillId="0" borderId="0" xfId="0" applyFont="1"/>
    <xf numFmtId="0" fontId="16" fillId="0" borderId="0" xfId="0" applyFont="1" applyAlignment="1">
      <alignment vertical="top"/>
    </xf>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26" xfId="0" applyFont="1" applyBorder="1"/>
    <xf numFmtId="0" fontId="17" fillId="0" borderId="28" xfId="0" applyFont="1" applyBorder="1"/>
    <xf numFmtId="0" fontId="17" fillId="0" borderId="46" xfId="0" applyFont="1" applyBorder="1"/>
    <xf numFmtId="49" fontId="7" fillId="0" borderId="46" xfId="0" applyNumberFormat="1" applyFont="1" applyBorder="1" applyAlignment="1">
      <alignment horizontal="center" vertical="center"/>
    </xf>
    <xf numFmtId="49" fontId="6" fillId="0" borderId="0" xfId="0" applyNumberFormat="1" applyFont="1" applyAlignment="1">
      <alignment vertical="top"/>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4" borderId="0" xfId="0" applyNumberFormat="1" applyFont="1" applyFill="1" applyAlignment="1">
      <alignment vertical="center"/>
    </xf>
    <xf numFmtId="181" fontId="4" fillId="4" borderId="33" xfId="0" applyNumberFormat="1" applyFont="1" applyFill="1" applyBorder="1" applyAlignment="1">
      <alignment vertical="center"/>
    </xf>
    <xf numFmtId="180" fontId="4" fillId="4" borderId="0" xfId="0" applyNumberFormat="1" applyFont="1" applyFill="1" applyAlignment="1">
      <alignment vertical="center"/>
    </xf>
    <xf numFmtId="182" fontId="4" fillId="4"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7" xfId="0" applyFont="1" applyBorder="1" applyAlignment="1">
      <alignment horizontal="center" vertical="center"/>
    </xf>
    <xf numFmtId="0" fontId="16" fillId="0" borderId="0" xfId="0" applyFont="1" applyAlignment="1">
      <alignment vertical="center"/>
    </xf>
    <xf numFmtId="0" fontId="22" fillId="5" borderId="21" xfId="0" applyFont="1" applyFill="1" applyBorder="1" applyAlignment="1">
      <alignment horizontal="left" vertical="center" shrinkToFit="1"/>
    </xf>
    <xf numFmtId="0" fontId="22" fillId="5" borderId="48" xfId="0" applyFont="1" applyFill="1" applyBorder="1" applyAlignment="1">
      <alignment horizontal="left" vertical="center" shrinkToFit="1"/>
    </xf>
    <xf numFmtId="0" fontId="34" fillId="5" borderId="17" xfId="0" applyFont="1" applyFill="1" applyBorder="1" applyAlignment="1">
      <alignment horizontal="left" vertical="center" shrinkToFit="1"/>
    </xf>
    <xf numFmtId="0" fontId="12" fillId="0" borderId="0" xfId="0" applyFont="1" applyAlignment="1">
      <alignment vertical="center" wrapText="1"/>
    </xf>
    <xf numFmtId="0" fontId="36" fillId="0" borderId="0" xfId="0" applyFont="1" applyAlignment="1">
      <alignment vertical="center"/>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36" xfId="0" applyFont="1" applyBorder="1" applyAlignment="1">
      <alignment vertical="center" wrapText="1"/>
    </xf>
    <xf numFmtId="0" fontId="15" fillId="0" borderId="41" xfId="0" applyFont="1" applyBorder="1" applyAlignment="1">
      <alignment horizontal="center" vertical="center"/>
    </xf>
    <xf numFmtId="49" fontId="37" fillId="0" borderId="60" xfId="0" applyNumberFormat="1" applyFont="1" applyBorder="1" applyAlignment="1">
      <alignment horizontal="center" vertical="center"/>
    </xf>
    <xf numFmtId="49" fontId="15" fillId="0" borderId="3" xfId="0" applyNumberFormat="1" applyFont="1" applyBorder="1" applyAlignment="1" applyProtection="1">
      <alignment vertical="center" wrapText="1"/>
      <protection locked="0"/>
    </xf>
    <xf numFmtId="0" fontId="21" fillId="5" borderId="48" xfId="0" applyFont="1" applyFill="1" applyBorder="1" applyAlignment="1">
      <alignment vertical="center" shrinkToFit="1"/>
    </xf>
    <xf numFmtId="0" fontId="20" fillId="5" borderId="2" xfId="0" applyFont="1" applyFill="1" applyBorder="1" applyAlignment="1">
      <alignment vertical="center" shrinkToFit="1"/>
    </xf>
    <xf numFmtId="0" fontId="20" fillId="5" borderId="17" xfId="0" applyFont="1" applyFill="1" applyBorder="1" applyAlignment="1">
      <alignment vertical="center" shrinkToFit="1"/>
    </xf>
    <xf numFmtId="0" fontId="6" fillId="6" borderId="0" xfId="0" applyFont="1" applyFill="1" applyAlignment="1">
      <alignment vertical="top"/>
    </xf>
    <xf numFmtId="0" fontId="7" fillId="7" borderId="5" xfId="0" applyFont="1" applyFill="1" applyBorder="1"/>
    <xf numFmtId="0" fontId="7" fillId="7" borderId="0" xfId="0" applyFont="1" applyFill="1" applyAlignment="1">
      <alignment horizontal="center" vertical="center"/>
    </xf>
    <xf numFmtId="0" fontId="7" fillId="7" borderId="5" xfId="0" applyFont="1" applyFill="1" applyBorder="1" applyAlignment="1">
      <alignment horizontal="center" vertical="center"/>
    </xf>
    <xf numFmtId="0" fontId="7" fillId="7" borderId="14" xfId="0" applyFont="1" applyFill="1" applyBorder="1" applyAlignment="1">
      <alignment vertical="center"/>
    </xf>
    <xf numFmtId="0" fontId="7" fillId="8" borderId="5" xfId="0" applyFont="1" applyFill="1" applyBorder="1"/>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7" xfId="0" applyFont="1" applyBorder="1" applyAlignment="1">
      <alignment horizontal="right" vertical="top"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49" fontId="37" fillId="4" borderId="2" xfId="0" applyNumberFormat="1" applyFont="1" applyFill="1" applyBorder="1" applyAlignment="1" applyProtection="1">
      <alignment horizontal="center" vertical="center" shrinkToFit="1"/>
      <protection locked="0"/>
    </xf>
    <xf numFmtId="49" fontId="37" fillId="4" borderId="3" xfId="0" applyNumberFormat="1" applyFont="1" applyFill="1" applyBorder="1" applyAlignment="1" applyProtection="1">
      <alignment horizontal="center" vertical="center" shrinkToFit="1"/>
      <protection locked="0"/>
    </xf>
    <xf numFmtId="49" fontId="37" fillId="4" borderId="4" xfId="0" applyNumberFormat="1" applyFont="1" applyFill="1" applyBorder="1" applyAlignment="1" applyProtection="1">
      <alignment horizontal="center" vertical="center" shrinkToFit="1"/>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37" fillId="4" borderId="3" xfId="0" applyFont="1" applyFill="1" applyBorder="1" applyAlignment="1">
      <alignment horizontal="center" vertical="center"/>
    </xf>
    <xf numFmtId="0" fontId="37" fillId="4" borderId="36" xfId="0" applyFont="1" applyFill="1" applyBorder="1" applyAlignment="1">
      <alignment horizontal="center" vertical="center"/>
    </xf>
    <xf numFmtId="0" fontId="37" fillId="4" borderId="2" xfId="0" applyFont="1" applyFill="1" applyBorder="1" applyAlignment="1">
      <alignment horizontal="center" vertical="center"/>
    </xf>
    <xf numFmtId="49" fontId="15" fillId="0" borderId="3" xfId="0" applyNumberFormat="1" applyFont="1" applyBorder="1" applyAlignment="1" applyProtection="1">
      <alignment horizontal="center" vertical="center" wrapText="1"/>
      <protection locked="0"/>
    </xf>
    <xf numFmtId="0" fontId="15" fillId="0" borderId="3" xfId="0" applyFont="1" applyBorder="1" applyAlignment="1">
      <alignment horizontal="left" vertical="center" wrapText="1"/>
    </xf>
    <xf numFmtId="49" fontId="15" fillId="0" borderId="40" xfId="0" applyNumberFormat="1" applyFont="1" applyBorder="1" applyAlignment="1" applyProtection="1">
      <alignment horizontal="right" vertical="center"/>
      <protection locked="0"/>
    </xf>
    <xf numFmtId="49" fontId="38" fillId="0" borderId="41" xfId="0" applyNumberFormat="1" applyFont="1" applyBorder="1" applyAlignment="1" applyProtection="1">
      <alignment horizontal="right" vertical="center"/>
      <protection locked="0"/>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49" fontId="7" fillId="5" borderId="16" xfId="0" applyNumberFormat="1" applyFont="1" applyFill="1" applyBorder="1" applyAlignment="1" applyProtection="1">
      <alignment horizontal="center" vertical="center" shrinkToFit="1"/>
      <protection locked="0"/>
    </xf>
    <xf numFmtId="49" fontId="7" fillId="5" borderId="19" xfId="0" applyNumberFormat="1" applyFont="1" applyFill="1" applyBorder="1" applyAlignment="1" applyProtection="1">
      <alignment horizontal="center" vertical="center" shrinkToFit="1"/>
      <protection locked="0"/>
    </xf>
    <xf numFmtId="49" fontId="7" fillId="5" borderId="22" xfId="0" applyNumberFormat="1" applyFont="1" applyFill="1" applyBorder="1" applyAlignment="1" applyProtection="1">
      <alignment horizontal="center" vertical="center" shrinkToFit="1"/>
      <protection locked="0"/>
    </xf>
    <xf numFmtId="0" fontId="8" fillId="0" borderId="53" xfId="0" applyFont="1" applyBorder="1" applyAlignment="1">
      <alignment horizontal="left" vertical="center"/>
    </xf>
    <xf numFmtId="0" fontId="8" fillId="0" borderId="3"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15" fillId="0" borderId="59" xfId="0" applyFont="1" applyBorder="1" applyAlignment="1">
      <alignment horizontal="center" vertical="center"/>
    </xf>
    <xf numFmtId="0" fontId="15" fillId="0" borderId="58" xfId="0" applyFont="1" applyBorder="1" applyAlignment="1">
      <alignment horizontal="center" vertical="center"/>
    </xf>
    <xf numFmtId="49" fontId="7" fillId="0" borderId="48"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4" xfId="0" applyNumberFormat="1" applyFont="1" applyBorder="1" applyAlignment="1" applyProtection="1">
      <alignment horizontal="center" vertical="center" shrinkToFit="1"/>
      <protection locked="0"/>
    </xf>
    <xf numFmtId="49" fontId="7" fillId="0" borderId="51"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16" fillId="5" borderId="3" xfId="0" applyNumberFormat="1" applyFont="1" applyFill="1" applyBorder="1" applyAlignment="1" applyProtection="1">
      <alignment horizontal="center" vertical="center" shrinkToFit="1"/>
      <protection locked="0"/>
    </xf>
    <xf numFmtId="49" fontId="16" fillId="5" borderId="4" xfId="0" applyNumberFormat="1" applyFont="1" applyFill="1" applyBorder="1" applyAlignment="1" applyProtection="1">
      <alignment horizontal="center" vertical="center" shrinkToFit="1"/>
      <protection locked="0"/>
    </xf>
    <xf numFmtId="0" fontId="21" fillId="0" borderId="5" xfId="0" applyFont="1" applyBorder="1" applyAlignment="1">
      <alignment horizontal="center" vertical="center"/>
    </xf>
    <xf numFmtId="0" fontId="15" fillId="0" borderId="47" xfId="0" applyFont="1" applyBorder="1" applyAlignment="1">
      <alignment horizontal="center" vertical="center"/>
    </xf>
    <xf numFmtId="0" fontId="15" fillId="0" borderId="50" xfId="0" applyFont="1" applyBorder="1" applyAlignment="1">
      <alignment horizontal="center" vertical="center"/>
    </xf>
    <xf numFmtId="49" fontId="7" fillId="0" borderId="49"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7" fillId="5" borderId="16" xfId="0" applyNumberFormat="1" applyFont="1" applyFill="1" applyBorder="1" applyAlignment="1" applyProtection="1">
      <alignment vertical="center" shrinkToFit="1"/>
      <protection locked="0"/>
    </xf>
    <xf numFmtId="49" fontId="7" fillId="5" borderId="19" xfId="0" applyNumberFormat="1" applyFont="1" applyFill="1" applyBorder="1" applyAlignment="1" applyProtection="1">
      <alignment vertical="center" shrinkToFit="1"/>
      <protection locked="0"/>
    </xf>
    <xf numFmtId="49" fontId="7" fillId="5" borderId="20" xfId="0" applyNumberFormat="1" applyFont="1" applyFill="1" applyBorder="1" applyAlignment="1" applyProtection="1">
      <alignment vertical="center" shrinkToFit="1"/>
      <protection locked="0"/>
    </xf>
    <xf numFmtId="49" fontId="7" fillId="5" borderId="23" xfId="0" applyNumberFormat="1" applyFont="1" applyFill="1" applyBorder="1" applyAlignment="1" applyProtection="1">
      <alignment vertical="center" shrinkToFit="1"/>
      <protection locked="0"/>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37" fillId="0" borderId="39" xfId="0" applyFont="1" applyBorder="1" applyAlignment="1">
      <alignment horizontal="center" vertical="center"/>
    </xf>
    <xf numFmtId="49" fontId="37" fillId="0" borderId="40" xfId="0" applyNumberFormat="1" applyFont="1" applyBorder="1" applyAlignment="1" applyProtection="1">
      <alignment horizontal="center" vertical="center"/>
      <protection locked="0"/>
    </xf>
    <xf numFmtId="49" fontId="37" fillId="0" borderId="41" xfId="0" applyNumberFormat="1" applyFont="1" applyBorder="1" applyAlignment="1" applyProtection="1">
      <alignment horizontal="center" vertical="center"/>
      <protection locked="0"/>
    </xf>
    <xf numFmtId="49" fontId="37" fillId="0" borderId="41" xfId="0" applyNumberFormat="1" applyFont="1" applyBorder="1" applyAlignment="1" applyProtection="1">
      <alignment horizontal="right" vertical="center"/>
      <protection locked="0"/>
    </xf>
    <xf numFmtId="0" fontId="7" fillId="0" borderId="5" xfId="0" applyFont="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24" fillId="0" borderId="0" xfId="0" applyFont="1" applyAlignment="1">
      <alignment horizontal="right" vertical="center"/>
    </xf>
    <xf numFmtId="0" fontId="27" fillId="0" borderId="5" xfId="0" applyFont="1" applyBorder="1" applyAlignment="1" applyProtection="1">
      <alignment horizontal="left"/>
      <protection locked="0"/>
    </xf>
    <xf numFmtId="176" fontId="6" fillId="0" borderId="0" xfId="0" applyNumberFormat="1" applyFont="1" applyAlignment="1" applyProtection="1">
      <alignment horizontal="center" vertical="center" shrinkToFit="1"/>
      <protection locked="0"/>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49" fontId="39" fillId="4" borderId="2" xfId="0" applyNumberFormat="1" applyFont="1" applyFill="1" applyBorder="1" applyAlignment="1" applyProtection="1">
      <alignment horizontal="center" vertical="center" shrinkToFit="1"/>
      <protection locked="0"/>
    </xf>
    <xf numFmtId="49" fontId="39" fillId="4" borderId="3" xfId="0" applyNumberFormat="1" applyFont="1" applyFill="1" applyBorder="1" applyAlignment="1" applyProtection="1">
      <alignment horizontal="center" vertical="center" shrinkToFit="1"/>
      <protection locked="0"/>
    </xf>
    <xf numFmtId="49" fontId="39" fillId="4" borderId="4" xfId="0" applyNumberFormat="1" applyFont="1" applyFill="1" applyBorder="1" applyAlignment="1" applyProtection="1">
      <alignment horizontal="center" vertical="center" shrinkToFit="1"/>
      <protection locked="0"/>
    </xf>
    <xf numFmtId="49" fontId="7" fillId="4" borderId="2" xfId="0" applyNumberFormat="1" applyFont="1" applyFill="1" applyBorder="1" applyAlignment="1" applyProtection="1">
      <alignment horizontal="center" vertical="center" shrinkToFit="1"/>
      <protection locked="0"/>
    </xf>
    <xf numFmtId="49" fontId="7" fillId="4" borderId="3" xfId="0" applyNumberFormat="1" applyFont="1" applyFill="1" applyBorder="1" applyAlignment="1" applyProtection="1">
      <alignment horizontal="center" vertical="center" shrinkToFit="1"/>
      <protection locked="0"/>
    </xf>
    <xf numFmtId="49" fontId="7" fillId="4" borderId="4" xfId="0" applyNumberFormat="1" applyFont="1" applyFill="1" applyBorder="1" applyAlignment="1" applyProtection="1">
      <alignment horizontal="center" vertical="center" shrinkToFit="1"/>
      <protection locked="0"/>
    </xf>
    <xf numFmtId="49" fontId="7" fillId="4" borderId="2" xfId="0" applyNumberFormat="1" applyFont="1" applyFill="1" applyBorder="1" applyAlignment="1" applyProtection="1">
      <alignment vertical="center" shrinkToFit="1"/>
      <protection locked="0"/>
    </xf>
    <xf numFmtId="49" fontId="7" fillId="4" borderId="3" xfId="0" applyNumberFormat="1" applyFont="1" applyFill="1" applyBorder="1" applyAlignment="1" applyProtection="1">
      <alignment vertical="center" shrinkToFit="1"/>
      <protection locked="0"/>
    </xf>
    <xf numFmtId="49" fontId="7" fillId="4" borderId="4" xfId="0" applyNumberFormat="1" applyFont="1" applyFill="1" applyBorder="1" applyAlignment="1" applyProtection="1">
      <alignment vertical="center" shrinkToFit="1"/>
      <protection locked="0"/>
    </xf>
    <xf numFmtId="0" fontId="11" fillId="4" borderId="2" xfId="0" applyFont="1" applyFill="1" applyBorder="1" applyAlignment="1" applyProtection="1">
      <alignment horizontal="center" vertical="center" shrinkToFit="1"/>
      <protection locked="0"/>
    </xf>
    <xf numFmtId="0" fontId="11" fillId="4" borderId="3" xfId="0" applyFont="1" applyFill="1" applyBorder="1" applyAlignment="1" applyProtection="1">
      <alignment horizontal="center" vertical="center" shrinkToFit="1"/>
      <protection locked="0"/>
    </xf>
    <xf numFmtId="49" fontId="39" fillId="4" borderId="2" xfId="0" applyNumberFormat="1" applyFont="1" applyFill="1" applyBorder="1" applyAlignment="1" applyProtection="1">
      <alignment vertical="center" shrinkToFit="1"/>
      <protection locked="0"/>
    </xf>
    <xf numFmtId="49" fontId="39" fillId="4" borderId="3" xfId="0" applyNumberFormat="1" applyFont="1" applyFill="1" applyBorder="1" applyAlignment="1" applyProtection="1">
      <alignment vertical="center" shrinkToFit="1"/>
      <protection locked="0"/>
    </xf>
    <xf numFmtId="49" fontId="39" fillId="4"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49" fontId="16" fillId="5" borderId="22" xfId="0" applyNumberFormat="1" applyFont="1" applyFill="1" applyBorder="1" applyAlignment="1" applyProtection="1">
      <alignment horizontal="center" vertical="center" shrinkToFit="1"/>
      <protection locked="0"/>
    </xf>
    <xf numFmtId="49" fontId="16" fillId="5" borderId="49" xfId="0" applyNumberFormat="1" applyFont="1" applyFill="1" applyBorder="1" applyAlignment="1" applyProtection="1">
      <alignment horizontal="center" vertical="center" shrinkToFit="1"/>
      <protection locked="0"/>
    </xf>
    <xf numFmtId="49" fontId="16" fillId="5" borderId="16" xfId="0" applyNumberFormat="1" applyFont="1" applyFill="1" applyBorder="1" applyAlignment="1" applyProtection="1">
      <alignment horizontal="center" vertical="center" shrinkToFit="1"/>
      <protection locked="0"/>
    </xf>
    <xf numFmtId="49" fontId="16" fillId="5" borderId="19" xfId="0" applyNumberFormat="1" applyFont="1" applyFill="1" applyBorder="1" applyAlignment="1" applyProtection="1">
      <alignment horizontal="center" vertical="center" shrinkToFit="1"/>
      <protection locked="0"/>
    </xf>
    <xf numFmtId="0" fontId="0" fillId="0" borderId="5" xfId="0" applyBorder="1" applyAlignment="1" applyProtection="1">
      <alignment horizontal="center"/>
      <protection locked="0"/>
    </xf>
    <xf numFmtId="49" fontId="15" fillId="0" borderId="6" xfId="0" applyNumberFormat="1" applyFont="1" applyBorder="1" applyAlignment="1" applyProtection="1">
      <alignment vertical="center"/>
      <protection locked="0"/>
    </xf>
    <xf numFmtId="49" fontId="15" fillId="0" borderId="7" xfId="0" applyNumberFormat="1" applyFont="1" applyBorder="1" applyAlignment="1" applyProtection="1">
      <alignment vertical="center"/>
      <protection locked="0"/>
    </xf>
    <xf numFmtId="49" fontId="15" fillId="0" borderId="37" xfId="0" applyNumberFormat="1" applyFont="1" applyBorder="1" applyAlignment="1" applyProtection="1">
      <alignment vertical="center"/>
      <protection locked="0"/>
    </xf>
    <xf numFmtId="49" fontId="15" fillId="0" borderId="43" xfId="0" applyNumberFormat="1" applyFont="1" applyBorder="1" applyAlignment="1" applyProtection="1">
      <alignment vertical="center"/>
      <protection locked="0"/>
    </xf>
    <xf numFmtId="49" fontId="15" fillId="0" borderId="44" xfId="0" applyNumberFormat="1" applyFont="1" applyBorder="1" applyAlignment="1" applyProtection="1">
      <alignment vertical="center"/>
      <protection locked="0"/>
    </xf>
    <xf numFmtId="49" fontId="15" fillId="0" borderId="45" xfId="0" applyNumberFormat="1" applyFont="1" applyBorder="1" applyAlignment="1" applyProtection="1">
      <alignment vertical="center"/>
      <protection locked="0"/>
    </xf>
    <xf numFmtId="0" fontId="8" fillId="0" borderId="4" xfId="0" applyFont="1" applyBorder="1" applyAlignment="1">
      <alignment horizontal="left" vertical="center"/>
    </xf>
    <xf numFmtId="0" fontId="15" fillId="0" borderId="48" xfId="0" applyFont="1" applyBorder="1" applyAlignment="1">
      <alignment horizontal="center" vertical="center"/>
    </xf>
    <xf numFmtId="0" fontId="15" fillId="0" borderId="22" xfId="0" applyFont="1" applyBorder="1" applyAlignment="1">
      <alignment horizontal="center" vertical="center"/>
    </xf>
    <xf numFmtId="0" fontId="15" fillId="0" borderId="49" xfId="0" applyFont="1" applyBorder="1" applyAlignment="1">
      <alignment horizontal="center" vertical="center"/>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pplyProtection="1">
      <alignment horizontal="center" vertical="center" shrinkToFit="1"/>
      <protection locked="0"/>
    </xf>
    <xf numFmtId="38" fontId="15" fillId="0" borderId="3" xfId="5" applyFont="1" applyFill="1" applyBorder="1" applyAlignment="1" applyProtection="1">
      <alignment horizontal="center" vertical="center" shrinkToFit="1"/>
      <protection locked="0"/>
    </xf>
    <xf numFmtId="0" fontId="21" fillId="0" borderId="5" xfId="0" applyFont="1" applyBorder="1" applyAlignment="1" applyProtection="1">
      <alignment horizontal="center"/>
      <protection locked="0"/>
    </xf>
    <xf numFmtId="0" fontId="7" fillId="7" borderId="13"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2">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47625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47625</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106456</xdr:rowOff>
        </xdr:from>
        <xdr:to>
          <xdr:col>10</xdr:col>
          <xdr:colOff>244709</xdr:colOff>
          <xdr:row>8</xdr:row>
          <xdr:rowOff>1797</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44"/>
                </a:ext>
              </a:extLst>
            </xdr:cNvPicPr>
          </xdr:nvPicPr>
          <xdr:blipFill>
            <a:blip xmlns:r="http://schemas.openxmlformats.org/officeDocument/2006/relationships" r:embed="rId1"/>
            <a:srcRect/>
            <a:stretch>
              <a:fillRect/>
            </a:stretch>
          </xdr:blipFill>
          <xdr:spPr bwMode="auto">
            <a:xfrm>
              <a:off x="1551136" y="596313"/>
              <a:ext cx="1687144" cy="129687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19050</xdr:rowOff>
        </xdr:from>
        <xdr:to>
          <xdr:col>15</xdr:col>
          <xdr:colOff>171450</xdr:colOff>
          <xdr:row>5</xdr:row>
          <xdr:rowOff>209550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xdr:row>
          <xdr:rowOff>19050</xdr:rowOff>
        </xdr:from>
        <xdr:to>
          <xdr:col>17</xdr:col>
          <xdr:colOff>219075</xdr:colOff>
          <xdr:row>5</xdr:row>
          <xdr:rowOff>209550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19050</xdr:rowOff>
        </xdr:from>
        <xdr:to>
          <xdr:col>13</xdr:col>
          <xdr:colOff>228600</xdr:colOff>
          <xdr:row>5</xdr:row>
          <xdr:rowOff>200025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26</xdr:row>
          <xdr:rowOff>28575</xdr:rowOff>
        </xdr:from>
        <xdr:to>
          <xdr:col>42</xdr:col>
          <xdr:colOff>285750</xdr:colOff>
          <xdr:row>28</xdr:row>
          <xdr:rowOff>28575</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200025</xdr:colOff>
          <xdr:row>26</xdr:row>
          <xdr:rowOff>28575</xdr:rowOff>
        </xdr:from>
        <xdr:to>
          <xdr:col>39</xdr:col>
          <xdr:colOff>171450</xdr:colOff>
          <xdr:row>28</xdr:row>
          <xdr:rowOff>9525</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21981</xdr:colOff>
      <xdr:row>1</xdr:row>
      <xdr:rowOff>36635</xdr:rowOff>
    </xdr:from>
    <xdr:to>
      <xdr:col>1</xdr:col>
      <xdr:colOff>1458057</xdr:colOff>
      <xdr:row>1</xdr:row>
      <xdr:rowOff>1044827</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srcRect r="1035"/>
        <a:stretch/>
      </xdr:blipFill>
      <xdr:spPr>
        <a:xfrm>
          <a:off x="1282212" y="234462"/>
          <a:ext cx="1436076" cy="1008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249977111117893"/>
    <pageSetUpPr fitToPage="1"/>
  </sheetPr>
  <dimension ref="A1:CT54"/>
  <sheetViews>
    <sheetView tabSelected="1" view="pageBreakPreview" zoomScale="70" zoomScaleNormal="70" zoomScaleSheetLayoutView="70"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86" hidden="1" customWidth="1"/>
    <col min="47" max="47" width="3.875" style="87" hidden="1" customWidth="1"/>
    <col min="48" max="48" width="4.125" style="87" hidden="1" customWidth="1"/>
    <col min="49" max="50" width="7.875" style="87" hidden="1" customWidth="1"/>
    <col min="51" max="51" width="7.625" style="87" hidden="1" customWidth="1"/>
    <col min="52" max="52" width="7.5" style="87" hidden="1" customWidth="1"/>
    <col min="53" max="53" width="7.125" style="87" hidden="1" customWidth="1"/>
    <col min="54" max="54" width="18.875" style="87" hidden="1" customWidth="1"/>
    <col min="55" max="61" width="10.625" style="87" hidden="1" customWidth="1"/>
    <col min="62" max="62" width="10.875" style="87" hidden="1" customWidth="1"/>
    <col min="63" max="63" width="3.875" style="87" hidden="1" customWidth="1"/>
    <col min="64" max="67" width="3.875" style="11"/>
    <col min="68" max="68" width="3.75" style="11" customWidth="1"/>
    <col min="69" max="16384" width="3.875" style="11"/>
  </cols>
  <sheetData>
    <row r="1" spans="1:98" s="3" customFormat="1" ht="20.25" customHeight="1">
      <c r="A1" s="1"/>
      <c r="B1" s="1"/>
      <c r="C1" s="2" t="s">
        <v>36</v>
      </c>
      <c r="D1" s="259"/>
      <c r="E1" s="260"/>
      <c r="F1" s="260"/>
      <c r="L1" s="39" t="str">
        <f>組合情報!A2&amp;"  行"</f>
        <v>ジェイシービー協同組合  行</v>
      </c>
      <c r="N1" s="3" t="str">
        <f>"MAIL : "&amp;組合情報!G2</f>
        <v>MAIL : jcb.ad@jcbca.or.jp</v>
      </c>
      <c r="Z1" s="39" t="str">
        <f>"住所 : 〒"&amp;組合情報!$B$2&amp;" "</f>
        <v xml:space="preserve">住所 : 〒164-0012 </v>
      </c>
      <c r="AA1" s="38" t="str">
        <f>組合情報!$C$2</f>
        <v>東京都中野区本町2-54-13</v>
      </c>
      <c r="AF1" s="41"/>
      <c r="AH1" s="103" t="str">
        <f>"TEL : "&amp;組合情報!E2</f>
        <v>TEL : 03-5357-7657</v>
      </c>
      <c r="AM1" s="42"/>
      <c r="AN1" s="228" t="s">
        <v>119</v>
      </c>
      <c r="AO1" s="228"/>
      <c r="AP1" s="228"/>
      <c r="AQ1" s="228"/>
      <c r="AR1" s="228"/>
      <c r="AS1" s="228"/>
      <c r="AT1" s="71"/>
      <c r="AU1" s="72"/>
      <c r="AV1" s="72"/>
      <c r="AW1" s="72"/>
      <c r="AX1" s="72"/>
      <c r="AY1" s="72"/>
      <c r="AZ1" s="72"/>
      <c r="BA1" s="72"/>
      <c r="BB1" s="72"/>
      <c r="BC1" s="72"/>
      <c r="BD1" s="72"/>
      <c r="BE1" s="72"/>
      <c r="BF1" s="72"/>
      <c r="BG1" s="72"/>
      <c r="BH1" s="72"/>
      <c r="BI1" s="72"/>
      <c r="BJ1" s="72"/>
      <c r="BK1" s="72"/>
    </row>
    <row r="2" spans="1:98" s="3" customFormat="1" ht="18" customHeight="1">
      <c r="A2" s="43"/>
      <c r="B2" s="43"/>
      <c r="C2" s="43"/>
      <c r="D2" s="43"/>
      <c r="E2" s="43"/>
      <c r="F2" s="43"/>
      <c r="G2" s="43"/>
      <c r="H2" s="43"/>
      <c r="I2" s="43"/>
      <c r="AA2" s="59" t="str">
        <f>組合情報!$D$2</f>
        <v>黒須ﾋﾞﾙ203</v>
      </c>
      <c r="AH2" s="46"/>
      <c r="AI2" s="40"/>
      <c r="AJ2" s="40"/>
      <c r="AK2" s="40"/>
      <c r="AL2" s="40"/>
      <c r="AM2" s="40"/>
      <c r="AN2" s="40"/>
      <c r="AT2" s="71"/>
      <c r="AU2" s="72"/>
      <c r="AV2" s="72"/>
      <c r="AW2" s="72"/>
      <c r="AX2" s="72"/>
      <c r="AY2" s="72"/>
      <c r="AZ2" s="72"/>
      <c r="BA2" s="72"/>
      <c r="BB2" s="72"/>
      <c r="BC2" s="72"/>
      <c r="BD2" s="72"/>
      <c r="BE2" s="72"/>
      <c r="BF2" s="72"/>
      <c r="BG2" s="72"/>
      <c r="BH2" s="72"/>
      <c r="BI2" s="72"/>
      <c r="BJ2" s="72"/>
      <c r="BK2" s="72"/>
    </row>
    <row r="3" spans="1:98" s="6" customFormat="1" ht="18.75" customHeight="1">
      <c r="A3" s="124" t="s">
        <v>143</v>
      </c>
      <c r="B3" s="125"/>
      <c r="C3" s="125"/>
      <c r="D3" s="125"/>
      <c r="E3" s="126"/>
      <c r="F3" s="4"/>
      <c r="G3" s="4"/>
      <c r="H3" s="4"/>
      <c r="I3" s="4"/>
      <c r="J3" s="4"/>
      <c r="K3" s="5"/>
      <c r="L3" s="61" t="s">
        <v>0</v>
      </c>
      <c r="M3" s="62"/>
      <c r="N3" s="62"/>
      <c r="O3" s="62"/>
      <c r="P3" s="62"/>
      <c r="Q3" s="62"/>
      <c r="R3" s="62"/>
      <c r="S3" s="165" t="s">
        <v>74</v>
      </c>
      <c r="T3" s="166"/>
      <c r="U3" s="166"/>
      <c r="V3" s="166"/>
      <c r="W3" s="166"/>
      <c r="X3" s="166"/>
      <c r="Y3" s="166"/>
      <c r="Z3" s="238" t="s">
        <v>75</v>
      </c>
      <c r="AA3" s="238"/>
      <c r="AB3" s="238"/>
      <c r="AC3" s="238"/>
      <c r="AD3" s="238"/>
      <c r="AE3" s="238"/>
      <c r="AF3" s="238"/>
      <c r="AG3" s="238"/>
      <c r="AH3" s="238"/>
      <c r="AI3" s="238"/>
      <c r="AJ3" s="238"/>
      <c r="AK3" s="238"/>
      <c r="AL3" s="238"/>
      <c r="AM3" s="238"/>
      <c r="AN3" s="238"/>
      <c r="AO3" s="238"/>
      <c r="AP3" s="238"/>
      <c r="AQ3" s="238"/>
      <c r="AR3" s="238"/>
      <c r="AT3" s="73"/>
      <c r="AU3" s="74" t="s">
        <v>24</v>
      </c>
      <c r="AV3" s="75"/>
      <c r="AW3" s="75"/>
      <c r="AX3" s="75"/>
      <c r="AY3" s="75"/>
      <c r="AZ3" s="75"/>
      <c r="BA3" s="75"/>
      <c r="BB3" s="75"/>
      <c r="BC3" s="75"/>
      <c r="BD3" s="76"/>
      <c r="BE3" s="76"/>
      <c r="BF3" s="76"/>
      <c r="BG3" s="76"/>
      <c r="BH3" s="76"/>
      <c r="BI3" s="76"/>
      <c r="BJ3" s="76"/>
      <c r="BK3" s="76"/>
    </row>
    <row r="4" spans="1:98" s="9" customFormat="1" ht="18" customHeight="1">
      <c r="A4" s="127"/>
      <c r="B4" s="128"/>
      <c r="C4" s="128"/>
      <c r="D4" s="128"/>
      <c r="E4" s="129"/>
      <c r="F4" s="7"/>
      <c r="G4" s="8"/>
      <c r="H4" s="8"/>
      <c r="I4" s="8"/>
      <c r="J4" s="8"/>
      <c r="K4" s="7"/>
      <c r="L4" s="65"/>
      <c r="M4" s="239" t="s">
        <v>1</v>
      </c>
      <c r="N4" s="239"/>
      <c r="O4" s="239"/>
      <c r="P4" s="239"/>
      <c r="Q4" s="239"/>
      <c r="R4" s="240"/>
      <c r="S4" s="173" t="str">
        <f>IF(AW14=0,"",AW14)</f>
        <v>・自動車検査証記録事項(縦A4サイズ)</v>
      </c>
      <c r="T4" s="174"/>
      <c r="U4" s="174"/>
      <c r="V4" s="174"/>
      <c r="W4" s="174"/>
      <c r="X4" s="174"/>
      <c r="Y4" s="175"/>
      <c r="Z4" s="235" t="str">
        <f>IF(BC14=0,"",BC14)</f>
        <v>※車検証　・　車載器セットアップ証明書　はセットアップしたものに限ります</v>
      </c>
      <c r="AA4" s="236"/>
      <c r="AB4" s="236"/>
      <c r="AC4" s="236"/>
      <c r="AD4" s="236"/>
      <c r="AE4" s="236"/>
      <c r="AF4" s="236"/>
      <c r="AG4" s="236"/>
      <c r="AH4" s="236"/>
      <c r="AI4" s="236"/>
      <c r="AJ4" s="236"/>
      <c r="AK4" s="236"/>
      <c r="AL4" s="236"/>
      <c r="AM4" s="236"/>
      <c r="AN4" s="236"/>
      <c r="AO4" s="236"/>
      <c r="AP4" s="236"/>
      <c r="AQ4" s="236"/>
      <c r="AR4" s="237"/>
      <c r="AT4" s="77">
        <v>1</v>
      </c>
      <c r="AU4" s="78"/>
      <c r="AV4" s="79" t="s">
        <v>37</v>
      </c>
      <c r="AW4" s="79" t="s">
        <v>39</v>
      </c>
      <c r="AX4" s="79" t="s">
        <v>52</v>
      </c>
      <c r="AY4" s="79" t="s">
        <v>53</v>
      </c>
      <c r="AZ4" s="79" t="s">
        <v>54</v>
      </c>
      <c r="BA4" s="79" t="s">
        <v>55</v>
      </c>
      <c r="BB4" s="79" t="s">
        <v>56</v>
      </c>
      <c r="BC4" s="80" t="s">
        <v>58</v>
      </c>
      <c r="BD4" s="80" t="s">
        <v>59</v>
      </c>
      <c r="BE4" s="80" t="s">
        <v>60</v>
      </c>
      <c r="BF4" s="80" t="s">
        <v>61</v>
      </c>
      <c r="BG4" s="80" t="s">
        <v>62</v>
      </c>
      <c r="BH4" s="80" t="s">
        <v>38</v>
      </c>
      <c r="BI4" s="80" t="s">
        <v>65</v>
      </c>
      <c r="BJ4" s="80" t="s">
        <v>85</v>
      </c>
      <c r="BK4" s="78"/>
    </row>
    <row r="5" spans="1:98" s="9" customFormat="1" ht="18" customHeight="1">
      <c r="A5" s="127"/>
      <c r="B5" s="128"/>
      <c r="C5" s="128"/>
      <c r="D5" s="128"/>
      <c r="E5" s="129"/>
      <c r="F5" s="7"/>
      <c r="G5" s="8"/>
      <c r="H5" s="8"/>
      <c r="I5" s="8"/>
      <c r="J5" s="8"/>
      <c r="K5" s="7"/>
      <c r="L5" s="63"/>
      <c r="M5" s="241" t="s">
        <v>92</v>
      </c>
      <c r="N5" s="241"/>
      <c r="O5" s="241"/>
      <c r="P5" s="241"/>
      <c r="Q5" s="241"/>
      <c r="R5" s="242"/>
      <c r="S5" s="170" t="str">
        <f t="shared" ref="S5:S9" si="0">IF(AW15=0,"",AW15)</f>
        <v>　または、～2022年12月であれば</v>
      </c>
      <c r="T5" s="171"/>
      <c r="U5" s="171"/>
      <c r="V5" s="171"/>
      <c r="W5" s="171"/>
      <c r="X5" s="171"/>
      <c r="Y5" s="172"/>
      <c r="Z5" s="232" t="str">
        <f t="shared" ref="Z5:Z9" si="1">IF(BC15=0,"",BC15)</f>
        <v>※ＩＴＳ－ＴＥＡ（一般財団法人　ITSサービス高度化機構）に</v>
      </c>
      <c r="AA5" s="233"/>
      <c r="AB5" s="233"/>
      <c r="AC5" s="233"/>
      <c r="AD5" s="233"/>
      <c r="AE5" s="233"/>
      <c r="AF5" s="233"/>
      <c r="AG5" s="233"/>
      <c r="AH5" s="233"/>
      <c r="AI5" s="233"/>
      <c r="AJ5" s="233"/>
      <c r="AK5" s="233"/>
      <c r="AL5" s="233"/>
      <c r="AM5" s="233"/>
      <c r="AN5" s="233"/>
      <c r="AO5" s="233"/>
      <c r="AP5" s="233"/>
      <c r="AQ5" s="233"/>
      <c r="AR5" s="234"/>
      <c r="AT5" s="77">
        <v>2</v>
      </c>
      <c r="AU5" s="78"/>
      <c r="AV5" s="81">
        <v>1</v>
      </c>
      <c r="AW5" s="81" t="str">
        <f>INDEX(カテゴリ別情報!B:B,MATCH(S届出書!$AV$5,カテゴリ別情報!$A:$A,0))</f>
        <v>新規・追加申込</v>
      </c>
      <c r="AX5" s="81" t="str">
        <f>INDEX(カテゴリ別情報!C:C,MATCH(S届出書!$AV$5,カテゴリ別情報!$A:$A,0))</f>
        <v>-</v>
      </c>
      <c r="AY5" s="81" t="str">
        <f>INDEX(カテゴリ別情報!D:D,MATCH(S届出書!$AV$5,カテゴリ別情報!$A:$A,0))</f>
        <v>車両番号</v>
      </c>
      <c r="AZ5" s="81" t="str">
        <f>INDEX(カテゴリ別情報!E:E,MATCH(S届出書!$AV$5,カテゴリ別情報!$A:$A,0))</f>
        <v>車載器番号</v>
      </c>
      <c r="BA5" s="81" t="str">
        <f>INDEX(カテゴリ別情報!F:F,MATCH(S届出書!$AV$5,カテゴリ別情報!$A:$A,0))</f>
        <v>-</v>
      </c>
      <c r="BB5" s="81" t="str">
        <f>INDEX(カテゴリ別情報!G:G,MATCH(S届出書!$AV$5,カテゴリ別情報!$A:$A,0))</f>
        <v>支社・部署・表示名称 等　を記載</v>
      </c>
      <c r="BC5" s="81" t="str">
        <f>INDEX(カテゴリ別情報!H:H,MATCH(S届出書!$AV$5,カテゴリ別情報!$A:$A,0))</f>
        <v>不要</v>
      </c>
      <c r="BD5" s="81" t="str">
        <f>INDEX(カテゴリ別情報!I:I,MATCH(S届出書!$AV$5,カテゴリ別情報!$A:$A,0))</f>
        <v>任意</v>
      </c>
      <c r="BE5" s="81" t="str">
        <f>INDEX(カテゴリ別情報!J:J,MATCH(S届出書!$AV$5,カテゴリ別情報!$A:$A,0))</f>
        <v>任意</v>
      </c>
      <c r="BF5" s="81" t="str">
        <f>INDEX(カテゴリ別情報!K:K,MATCH(S届出書!$AV$5,カテゴリ別情報!$A:$A,0))</f>
        <v>不要</v>
      </c>
      <c r="BG5" s="81" t="str">
        <f>INDEX(カテゴリ別情報!L:L,MATCH(S届出書!$AV$5,カテゴリ別情報!$A:$A,0))</f>
        <v>任意</v>
      </c>
      <c r="BH5" s="81" t="str">
        <f>INDEX(カテゴリ別情報!M:M,MATCH(S届出書!$AV$5,カテゴリ別情報!$A:$A,0))</f>
        <v>不要</v>
      </c>
      <c r="BI5" s="81" t="str">
        <f>INDEX(カテゴリ別情報!N:N,MATCH(S届出書!$AV$5,カテゴリ別情報!$A:$A,0))</f>
        <v>必須</v>
      </c>
      <c r="BJ5" s="81" t="str">
        <f>INDEX(カテゴリ別情報!O:O,MATCH(S届出書!$AV$5,カテゴリ別情報!$A:$A,0))</f>
        <v>不要</v>
      </c>
      <c r="BK5" s="78"/>
    </row>
    <row r="6" spans="1:98" s="9" customFormat="1" ht="18" customHeight="1">
      <c r="A6" s="127"/>
      <c r="B6" s="128"/>
      <c r="C6" s="128"/>
      <c r="D6" s="128"/>
      <c r="E6" s="129"/>
      <c r="F6" s="7"/>
      <c r="G6" s="8"/>
      <c r="H6" s="8"/>
      <c r="I6" s="8"/>
      <c r="J6" s="8"/>
      <c r="K6" s="7"/>
      <c r="L6" s="66"/>
      <c r="M6" s="70"/>
      <c r="N6" s="70"/>
      <c r="O6" s="69"/>
      <c r="P6" s="69"/>
      <c r="Q6" s="67"/>
      <c r="R6" s="68"/>
      <c r="S6" s="171" t="str">
        <f t="shared" si="0"/>
        <v>　車検証(横A4サイズ)</v>
      </c>
      <c r="T6" s="171"/>
      <c r="U6" s="171"/>
      <c r="V6" s="171"/>
      <c r="W6" s="171"/>
      <c r="X6" s="171"/>
      <c r="Y6" s="172"/>
      <c r="Z6" s="232" t="str">
        <f t="shared" si="1"/>
        <v>　 登録された車載器管理番号でないと登録できません。</v>
      </c>
      <c r="AA6" s="233"/>
      <c r="AB6" s="233"/>
      <c r="AC6" s="233"/>
      <c r="AD6" s="233"/>
      <c r="AE6" s="233"/>
      <c r="AF6" s="233"/>
      <c r="AG6" s="233"/>
      <c r="AH6" s="233"/>
      <c r="AI6" s="233"/>
      <c r="AJ6" s="233"/>
      <c r="AK6" s="233"/>
      <c r="AL6" s="233"/>
      <c r="AM6" s="233"/>
      <c r="AN6" s="233"/>
      <c r="AO6" s="233"/>
      <c r="AP6" s="233"/>
      <c r="AQ6" s="233"/>
      <c r="AR6" s="234"/>
      <c r="AT6" s="77"/>
      <c r="AU6" s="78"/>
      <c r="AV6" s="82"/>
      <c r="AW6" s="82"/>
      <c r="AX6" s="82"/>
      <c r="AY6" s="82"/>
      <c r="AZ6" s="82"/>
      <c r="BA6" s="82"/>
      <c r="BB6" s="82"/>
      <c r="BC6" s="82"/>
      <c r="BD6" s="82"/>
      <c r="BE6" s="82"/>
      <c r="BF6" s="82"/>
      <c r="BG6" s="82"/>
      <c r="BH6" s="82"/>
      <c r="BI6" s="82"/>
      <c r="BJ6" s="82"/>
      <c r="BK6" s="78"/>
    </row>
    <row r="7" spans="1:98" s="9" customFormat="1" ht="18" customHeight="1">
      <c r="A7" s="127"/>
      <c r="B7" s="128"/>
      <c r="C7" s="128"/>
      <c r="D7" s="128"/>
      <c r="E7" s="129"/>
      <c r="F7" s="7"/>
      <c r="G7" s="8"/>
      <c r="H7" s="8"/>
      <c r="I7" s="8"/>
      <c r="J7" s="8"/>
      <c r="K7" s="7"/>
      <c r="L7" s="63"/>
      <c r="M7" s="241" t="s">
        <v>23</v>
      </c>
      <c r="N7" s="241"/>
      <c r="O7" s="241"/>
      <c r="P7" s="241"/>
      <c r="Q7" s="241"/>
      <c r="R7" s="242"/>
      <c r="S7" s="170" t="str">
        <f t="shared" si="0"/>
        <v>・車載器セットアップ証明書</v>
      </c>
      <c r="T7" s="171"/>
      <c r="U7" s="171"/>
      <c r="V7" s="171"/>
      <c r="W7" s="171"/>
      <c r="X7" s="171"/>
      <c r="Y7" s="172"/>
      <c r="Z7" s="232" t="str">
        <f t="shared" si="1"/>
        <v/>
      </c>
      <c r="AA7" s="233"/>
      <c r="AB7" s="233"/>
      <c r="AC7" s="233"/>
      <c r="AD7" s="233"/>
      <c r="AE7" s="233"/>
      <c r="AF7" s="233"/>
      <c r="AG7" s="233"/>
      <c r="AH7" s="233"/>
      <c r="AI7" s="233"/>
      <c r="AJ7" s="233"/>
      <c r="AK7" s="233"/>
      <c r="AL7" s="233"/>
      <c r="AM7" s="233"/>
      <c r="AN7" s="233"/>
      <c r="AO7" s="233"/>
      <c r="AP7" s="233"/>
      <c r="AQ7" s="233"/>
      <c r="AR7" s="234"/>
      <c r="AT7" s="77">
        <v>3</v>
      </c>
      <c r="AU7" s="78"/>
      <c r="AV7" s="78"/>
      <c r="AW7" s="271" t="s">
        <v>94</v>
      </c>
      <c r="AX7" s="271"/>
      <c r="AY7" s="271"/>
      <c r="AZ7" s="78"/>
      <c r="BA7" s="78"/>
      <c r="BB7" s="78"/>
      <c r="BC7" s="78"/>
      <c r="BD7" s="78"/>
      <c r="BE7" s="78"/>
      <c r="BF7" s="78"/>
      <c r="BG7" s="78"/>
      <c r="BH7" s="78"/>
      <c r="BI7" s="78"/>
      <c r="BJ7" s="78"/>
      <c r="BK7" s="78"/>
      <c r="BO7" s="118"/>
    </row>
    <row r="8" spans="1:98" s="9" customFormat="1" ht="18" customHeight="1">
      <c r="A8" s="130"/>
      <c r="B8" s="131"/>
      <c r="C8" s="131"/>
      <c r="D8" s="131"/>
      <c r="E8" s="132"/>
      <c r="F8" s="7"/>
      <c r="G8" s="8"/>
      <c r="H8" s="8"/>
      <c r="I8" s="8"/>
      <c r="J8" s="8"/>
      <c r="K8" s="7"/>
      <c r="L8" s="63"/>
      <c r="M8" s="241" t="s">
        <v>106</v>
      </c>
      <c r="N8" s="241"/>
      <c r="O8" s="241"/>
      <c r="P8" s="241"/>
      <c r="Q8" s="241"/>
      <c r="R8" s="242"/>
      <c r="S8" s="170" t="str">
        <f t="shared" si="0"/>
        <v/>
      </c>
      <c r="T8" s="171"/>
      <c r="U8" s="171"/>
      <c r="V8" s="171"/>
      <c r="W8" s="171"/>
      <c r="X8" s="171"/>
      <c r="Y8" s="172"/>
      <c r="Z8" s="232" t="str">
        <f t="shared" si="1"/>
        <v/>
      </c>
      <c r="AA8" s="233"/>
      <c r="AB8" s="233"/>
      <c r="AC8" s="233"/>
      <c r="AD8" s="233"/>
      <c r="AE8" s="233"/>
      <c r="AF8" s="233"/>
      <c r="AG8" s="233"/>
      <c r="AH8" s="233"/>
      <c r="AI8" s="233"/>
      <c r="AJ8" s="233"/>
      <c r="AK8" s="233"/>
      <c r="AL8" s="233"/>
      <c r="AM8" s="233"/>
      <c r="AN8" s="233"/>
      <c r="AO8" s="233"/>
      <c r="AP8" s="233"/>
      <c r="AQ8" s="233"/>
      <c r="AR8" s="234"/>
      <c r="AT8" s="77">
        <v>4</v>
      </c>
      <c r="AU8" s="78"/>
      <c r="AV8" s="78"/>
      <c r="AW8" s="83" t="s">
        <v>95</v>
      </c>
      <c r="AX8" s="83" t="s">
        <v>96</v>
      </c>
      <c r="AY8" s="83" t="s">
        <v>97</v>
      </c>
      <c r="AZ8" s="78"/>
      <c r="BA8" s="78"/>
      <c r="BB8" s="78"/>
      <c r="BC8" s="78"/>
      <c r="BD8" s="78"/>
      <c r="BE8" s="78"/>
      <c r="BF8" s="78"/>
      <c r="BG8" s="78"/>
      <c r="BH8" s="78"/>
      <c r="BI8" s="78"/>
      <c r="BJ8" s="78"/>
      <c r="BK8" s="78"/>
    </row>
    <row r="9" spans="1:98" s="9" customFormat="1" ht="18" customHeight="1">
      <c r="A9" s="107"/>
      <c r="B9" s="133" t="s">
        <v>120</v>
      </c>
      <c r="C9" s="133"/>
      <c r="D9" s="133"/>
      <c r="E9" s="133"/>
      <c r="F9" s="7"/>
      <c r="G9" s="8"/>
      <c r="H9" s="8"/>
      <c r="I9" s="8"/>
      <c r="J9" s="8"/>
      <c r="K9" s="7"/>
      <c r="L9" s="64"/>
      <c r="M9" s="243" t="s">
        <v>3</v>
      </c>
      <c r="N9" s="243"/>
      <c r="O9" s="243"/>
      <c r="P9" s="243"/>
      <c r="Q9" s="243"/>
      <c r="R9" s="244"/>
      <c r="S9" s="167" t="str">
        <f t="shared" si="0"/>
        <v/>
      </c>
      <c r="T9" s="168"/>
      <c r="U9" s="168"/>
      <c r="V9" s="168"/>
      <c r="W9" s="168"/>
      <c r="X9" s="168"/>
      <c r="Y9" s="169"/>
      <c r="Z9" s="229" t="str">
        <f t="shared" si="1"/>
        <v/>
      </c>
      <c r="AA9" s="230"/>
      <c r="AB9" s="230"/>
      <c r="AC9" s="230"/>
      <c r="AD9" s="230"/>
      <c r="AE9" s="230"/>
      <c r="AF9" s="230"/>
      <c r="AG9" s="230"/>
      <c r="AH9" s="230"/>
      <c r="AI9" s="230"/>
      <c r="AJ9" s="230"/>
      <c r="AK9" s="230"/>
      <c r="AL9" s="230"/>
      <c r="AM9" s="230"/>
      <c r="AN9" s="230"/>
      <c r="AO9" s="230"/>
      <c r="AP9" s="230"/>
      <c r="AQ9" s="230"/>
      <c r="AR9" s="231"/>
      <c r="AT9" s="77">
        <v>5</v>
      </c>
      <c r="AU9" s="78"/>
      <c r="AV9" s="78"/>
      <c r="AW9" s="84" t="str">
        <f>IF(AZ9=TRUE,1,"")</f>
        <v/>
      </c>
      <c r="AX9" s="84" t="str">
        <f t="shared" ref="AX9:AY9" si="2">IF(BA9=TRUE,1,"")</f>
        <v/>
      </c>
      <c r="AY9" s="84" t="str">
        <f t="shared" si="2"/>
        <v/>
      </c>
      <c r="AZ9" s="78" t="b">
        <v>0</v>
      </c>
      <c r="BA9" s="78" t="b">
        <v>0</v>
      </c>
      <c r="BB9" s="78" t="b">
        <v>0</v>
      </c>
      <c r="BC9" s="78"/>
      <c r="BD9" s="78"/>
      <c r="BE9" s="78"/>
      <c r="BF9" s="78"/>
      <c r="BG9" s="85"/>
      <c r="BH9" s="85"/>
      <c r="BI9" s="85"/>
      <c r="BJ9" s="85"/>
      <c r="BK9" s="85"/>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5"/>
      <c r="BH10" s="85"/>
      <c r="BI10" s="85"/>
      <c r="BJ10" s="85"/>
      <c r="BK10" s="85"/>
      <c r="BL10"/>
      <c r="BM10"/>
      <c r="BN10"/>
      <c r="BO10"/>
      <c r="BP10"/>
    </row>
    <row r="11" spans="1:98" s="10" customFormat="1" ht="21" customHeight="1">
      <c r="A11" s="149" t="s">
        <v>4</v>
      </c>
      <c r="B11" s="151"/>
      <c r="C11" s="245"/>
      <c r="D11" s="246"/>
      <c r="E11" s="246"/>
      <c r="F11" s="247"/>
      <c r="G11" s="149" t="s">
        <v>5</v>
      </c>
      <c r="H11" s="150"/>
      <c r="I11" s="151"/>
      <c r="J11" s="256"/>
      <c r="K11" s="257"/>
      <c r="L11" s="257"/>
      <c r="M11" s="257"/>
      <c r="N11" s="257"/>
      <c r="O11" s="257"/>
      <c r="P11" s="257"/>
      <c r="Q11" s="257"/>
      <c r="R11" s="257"/>
      <c r="S11" s="257"/>
      <c r="T11" s="257"/>
      <c r="U11" s="258"/>
      <c r="V11" s="149" t="s">
        <v>31</v>
      </c>
      <c r="W11" s="151"/>
      <c r="X11" s="248"/>
      <c r="Y11" s="249"/>
      <c r="Z11" s="249"/>
      <c r="AA11" s="250"/>
      <c r="AB11" s="149" t="s">
        <v>6</v>
      </c>
      <c r="AC11" s="150"/>
      <c r="AD11" s="151"/>
      <c r="AE11" s="251"/>
      <c r="AF11" s="252"/>
      <c r="AG11" s="252"/>
      <c r="AH11" s="252"/>
      <c r="AI11" s="253"/>
      <c r="AJ11" s="188" t="s">
        <v>93</v>
      </c>
      <c r="AK11" s="188"/>
      <c r="AL11" s="188"/>
      <c r="AM11" s="254"/>
      <c r="AN11" s="255"/>
      <c r="AO11" s="166" t="s">
        <v>7</v>
      </c>
      <c r="AP11" s="166"/>
      <c r="AQ11" s="166"/>
      <c r="AR11" s="278"/>
      <c r="AT11" s="88"/>
      <c r="AU11" s="74" t="s">
        <v>80</v>
      </c>
      <c r="AV11" s="89"/>
      <c r="AW11" s="89"/>
      <c r="AX11" s="89"/>
      <c r="AY11" s="89"/>
      <c r="AZ11" s="89"/>
      <c r="BA11" s="89"/>
      <c r="BB11" s="89"/>
      <c r="BC11" s="89"/>
      <c r="BD11" s="89"/>
      <c r="BE11" s="89"/>
      <c r="BF11" s="89"/>
      <c r="BG11" s="85"/>
      <c r="BH11" s="85"/>
      <c r="BI11" s="85"/>
      <c r="BJ11" s="85"/>
      <c r="BK11" s="85"/>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88"/>
      <c r="AU12" s="90"/>
      <c r="AV12" s="90"/>
      <c r="AW12" s="90"/>
      <c r="AX12" s="90"/>
      <c r="AY12" s="90"/>
      <c r="AZ12" s="90"/>
      <c r="BA12" s="90"/>
      <c r="BB12" s="90"/>
      <c r="BC12" s="90"/>
      <c r="BD12" s="90"/>
      <c r="BE12" s="90"/>
      <c r="BF12" s="90"/>
      <c r="BG12" s="85"/>
      <c r="BH12" s="85"/>
      <c r="BI12" s="85"/>
      <c r="BJ12" s="85"/>
      <c r="BK12" s="85"/>
      <c r="BL12"/>
      <c r="BM12"/>
      <c r="BN12"/>
      <c r="BO12"/>
      <c r="BP12"/>
      <c r="CE12" s="14"/>
      <c r="CF12" s="3"/>
    </row>
    <row r="13" spans="1:98" s="15" customFormat="1" ht="20.25" customHeight="1" thickBot="1">
      <c r="A13" s="102"/>
      <c r="B13" s="279" t="str">
        <f>AX5</f>
        <v>-</v>
      </c>
      <c r="C13" s="280"/>
      <c r="D13" s="280"/>
      <c r="E13" s="280"/>
      <c r="F13" s="280"/>
      <c r="G13" s="281"/>
      <c r="H13" s="279" t="str">
        <f>AY5</f>
        <v>車両番号</v>
      </c>
      <c r="I13" s="280"/>
      <c r="J13" s="280"/>
      <c r="K13" s="280"/>
      <c r="L13" s="280"/>
      <c r="M13" s="281"/>
      <c r="N13" s="176" t="str">
        <f>AZ5</f>
        <v>車載器番号</v>
      </c>
      <c r="O13" s="177"/>
      <c r="P13" s="177"/>
      <c r="Q13" s="177"/>
      <c r="R13" s="177"/>
      <c r="S13" s="177"/>
      <c r="T13" s="177"/>
      <c r="U13" s="179"/>
      <c r="V13" s="176" t="str">
        <f>BB5</f>
        <v>支社・部署・表示名称 等　を記載</v>
      </c>
      <c r="W13" s="177"/>
      <c r="X13" s="177"/>
      <c r="Y13" s="177"/>
      <c r="Z13" s="177"/>
      <c r="AA13" s="177"/>
      <c r="AB13" s="177"/>
      <c r="AC13" s="177"/>
      <c r="AD13" s="177"/>
      <c r="AE13" s="177"/>
      <c r="AF13" s="177"/>
      <c r="AG13" s="177"/>
      <c r="AH13" s="177"/>
      <c r="AI13" s="177"/>
      <c r="AJ13" s="177"/>
      <c r="AK13" s="177"/>
      <c r="AL13" s="177"/>
      <c r="AM13" s="177"/>
      <c r="AN13" s="177"/>
      <c r="AO13" s="179"/>
      <c r="AP13" s="176" t="str">
        <f>BA5</f>
        <v>-</v>
      </c>
      <c r="AQ13" s="177"/>
      <c r="AR13" s="178"/>
      <c r="AT13" s="91"/>
      <c r="AU13" s="75"/>
      <c r="AV13" s="92" t="s">
        <v>67</v>
      </c>
      <c r="AW13" s="264" t="s">
        <v>78</v>
      </c>
      <c r="AX13" s="265"/>
      <c r="AY13" s="265"/>
      <c r="AZ13" s="265"/>
      <c r="BA13" s="265"/>
      <c r="BB13" s="266"/>
      <c r="BC13" s="286" t="s">
        <v>76</v>
      </c>
      <c r="BD13" s="286"/>
      <c r="BE13" s="286"/>
      <c r="BF13" s="286"/>
      <c r="BG13" s="286"/>
      <c r="BH13" s="286"/>
      <c r="BI13" s="286"/>
      <c r="BJ13" s="93"/>
      <c r="BK13" s="94"/>
      <c r="BM13"/>
      <c r="BN13"/>
      <c r="BO13"/>
      <c r="BP13"/>
      <c r="BQ13"/>
      <c r="BR13"/>
      <c r="BS13"/>
      <c r="BT13"/>
      <c r="BU13"/>
      <c r="BV13"/>
    </row>
    <row r="14" spans="1:98" s="16" customFormat="1" ht="25.5" customHeight="1">
      <c r="A14" s="189">
        <v>1</v>
      </c>
      <c r="B14" s="180"/>
      <c r="C14" s="181"/>
      <c r="D14" s="181"/>
      <c r="E14" s="181"/>
      <c r="F14" s="181"/>
      <c r="G14" s="191"/>
      <c r="H14" s="104" t="str">
        <f>IF($AW$9=1,AT14,"")</f>
        <v/>
      </c>
      <c r="I14" s="195"/>
      <c r="J14" s="195"/>
      <c r="K14" s="195"/>
      <c r="L14" s="195"/>
      <c r="M14" s="196"/>
      <c r="N14" s="115" t="str">
        <f>IF(OR($AW$9=1,$AX$9=1),AT14,"")</f>
        <v/>
      </c>
      <c r="O14" s="267"/>
      <c r="P14" s="267"/>
      <c r="Q14" s="267"/>
      <c r="R14" s="267"/>
      <c r="S14" s="267"/>
      <c r="T14" s="267"/>
      <c r="U14" s="268"/>
      <c r="V14" s="105" t="str">
        <f t="shared" ref="V14:V23" si="3">IF($AY$9=1,AT14,"")</f>
        <v/>
      </c>
      <c r="W14" s="164"/>
      <c r="X14" s="164"/>
      <c r="Y14" s="164"/>
      <c r="Z14" s="164"/>
      <c r="AA14" s="164"/>
      <c r="AB14" s="164"/>
      <c r="AC14" s="164"/>
      <c r="AD14" s="164"/>
      <c r="AE14" s="164"/>
      <c r="AF14" s="164"/>
      <c r="AG14" s="164"/>
      <c r="AH14" s="164"/>
      <c r="AI14" s="164"/>
      <c r="AJ14" s="164"/>
      <c r="AK14" s="164"/>
      <c r="AL14" s="164"/>
      <c r="AM14" s="164"/>
      <c r="AN14" s="164"/>
      <c r="AO14" s="164"/>
      <c r="AP14" s="180"/>
      <c r="AQ14" s="181"/>
      <c r="AR14" s="182"/>
      <c r="AT14" s="95" t="str">
        <f>IF($BJ$5="不要","","旧)")</f>
        <v/>
      </c>
      <c r="AU14" s="96"/>
      <c r="AV14" s="92" t="str">
        <f>$AV$5&amp;"-"&amp;ROW()-13</f>
        <v>1-1</v>
      </c>
      <c r="AW14" s="261" t="str">
        <f>INDEX(必要書類及び注意事項!E:E,MATCH(S届出書!AV14,必要書類及び注意事項!A:A,0))</f>
        <v>・自動車検査証記録事項(縦A4サイズ)</v>
      </c>
      <c r="AX14" s="262"/>
      <c r="AY14" s="262"/>
      <c r="AZ14" s="262"/>
      <c r="BA14" s="262"/>
      <c r="BB14" s="263"/>
      <c r="BC14" s="227" t="str">
        <f>INDEX(必要書類及び注意事項!F:F,MATCH(S届出書!AV14,必要書類及び注意事項!A:A,0))</f>
        <v>※車検証　・　車載器セットアップ証明書　はセットアップしたものに限ります</v>
      </c>
      <c r="BD14" s="227"/>
      <c r="BE14" s="227"/>
      <c r="BF14" s="227"/>
      <c r="BG14" s="227"/>
      <c r="BH14" s="227"/>
      <c r="BI14" s="227"/>
      <c r="BJ14" s="96"/>
      <c r="BK14" s="96"/>
      <c r="BM14"/>
      <c r="BN14"/>
      <c r="BO14"/>
      <c r="BP14"/>
      <c r="BQ14"/>
      <c r="BR14"/>
      <c r="BS14"/>
      <c r="BT14"/>
      <c r="BU14"/>
      <c r="BV14"/>
    </row>
    <row r="15" spans="1:98" s="16" customFormat="1" ht="25.5" customHeight="1" thickBot="1">
      <c r="A15" s="190"/>
      <c r="B15" s="183"/>
      <c r="C15" s="184"/>
      <c r="D15" s="184"/>
      <c r="E15" s="184"/>
      <c r="F15" s="184"/>
      <c r="G15" s="192"/>
      <c r="H15" s="106" t="str">
        <f t="shared" ref="H15:H23" si="4">IF($AW$9=1,AT15,"")</f>
        <v/>
      </c>
      <c r="I15" s="193"/>
      <c r="J15" s="193"/>
      <c r="K15" s="193"/>
      <c r="L15" s="193"/>
      <c r="M15" s="194"/>
      <c r="N15" s="116" t="str">
        <f>IF(OR($AW$9=1,$AX$9=1),AT15,"")</f>
        <v/>
      </c>
      <c r="O15" s="186"/>
      <c r="P15" s="186"/>
      <c r="Q15" s="186"/>
      <c r="R15" s="186"/>
      <c r="S15" s="186"/>
      <c r="T15" s="186"/>
      <c r="U15" s="187"/>
      <c r="V15" s="106" t="str">
        <f t="shared" si="3"/>
        <v/>
      </c>
      <c r="W15" s="162"/>
      <c r="X15" s="162"/>
      <c r="Y15" s="162"/>
      <c r="Z15" s="162"/>
      <c r="AA15" s="162"/>
      <c r="AB15" s="162"/>
      <c r="AC15" s="162"/>
      <c r="AD15" s="162"/>
      <c r="AE15" s="162"/>
      <c r="AF15" s="162"/>
      <c r="AG15" s="162"/>
      <c r="AH15" s="162"/>
      <c r="AI15" s="162"/>
      <c r="AJ15" s="162"/>
      <c r="AK15" s="162"/>
      <c r="AL15" s="162"/>
      <c r="AM15" s="162"/>
      <c r="AN15" s="162"/>
      <c r="AO15" s="163"/>
      <c r="AP15" s="183"/>
      <c r="AQ15" s="184"/>
      <c r="AR15" s="185"/>
      <c r="AT15" s="95" t="str">
        <f>IF($BJ$5="不要","不要","新)")</f>
        <v>不要</v>
      </c>
      <c r="AU15" s="96"/>
      <c r="AV15" s="92" t="str">
        <f t="shared" ref="AV15:AV19" si="5">$AV$5&amp;"-"&amp;ROW()-13</f>
        <v>1-2</v>
      </c>
      <c r="AW15" s="261" t="str">
        <f>INDEX(必要書類及び注意事項!E:E,MATCH(S届出書!AV15,必要書類及び注意事項!A:A,0))</f>
        <v>　または、～2022年12月であれば</v>
      </c>
      <c r="AX15" s="262"/>
      <c r="AY15" s="262"/>
      <c r="AZ15" s="262"/>
      <c r="BA15" s="262"/>
      <c r="BB15" s="263"/>
      <c r="BC15" s="227" t="str">
        <f>INDEX(必要書類及び注意事項!F:F,MATCH(S届出書!AV15,必要書類及び注意事項!A:A,0))</f>
        <v>※ＩＴＳ－ＴＥＡ（一般財団法人　ITSサービス高度化機構）に</v>
      </c>
      <c r="BD15" s="227"/>
      <c r="BE15" s="227"/>
      <c r="BF15" s="227"/>
      <c r="BG15" s="227"/>
      <c r="BH15" s="227"/>
      <c r="BI15" s="227"/>
      <c r="BJ15" s="96"/>
      <c r="BK15" s="96"/>
      <c r="BM15"/>
      <c r="BN15"/>
      <c r="BO15"/>
      <c r="BP15"/>
      <c r="BQ15"/>
      <c r="BR15"/>
      <c r="BS15"/>
      <c r="BT15"/>
      <c r="BU15"/>
      <c r="BV15"/>
    </row>
    <row r="16" spans="1:98" s="6" customFormat="1" ht="25.5" customHeight="1">
      <c r="A16" s="189">
        <v>2</v>
      </c>
      <c r="B16" s="180"/>
      <c r="C16" s="181"/>
      <c r="D16" s="181"/>
      <c r="E16" s="181"/>
      <c r="F16" s="181"/>
      <c r="G16" s="191"/>
      <c r="H16" s="104" t="str">
        <f t="shared" si="4"/>
        <v/>
      </c>
      <c r="I16" s="195"/>
      <c r="J16" s="195"/>
      <c r="K16" s="195"/>
      <c r="L16" s="195"/>
      <c r="M16" s="196"/>
      <c r="N16" s="115" t="str">
        <f t="shared" ref="N16:N22" si="6">IF(OR($AW$9=1,$AX$9=1),AT16,"")</f>
        <v/>
      </c>
      <c r="O16" s="267"/>
      <c r="P16" s="267"/>
      <c r="Q16" s="267"/>
      <c r="R16" s="267"/>
      <c r="S16" s="267"/>
      <c r="T16" s="267"/>
      <c r="U16" s="268"/>
      <c r="V16" s="105" t="str">
        <f t="shared" si="3"/>
        <v/>
      </c>
      <c r="W16" s="164"/>
      <c r="X16" s="164"/>
      <c r="Y16" s="164"/>
      <c r="Z16" s="164"/>
      <c r="AA16" s="164"/>
      <c r="AB16" s="164"/>
      <c r="AC16" s="164"/>
      <c r="AD16" s="164"/>
      <c r="AE16" s="164"/>
      <c r="AF16" s="164"/>
      <c r="AG16" s="164"/>
      <c r="AH16" s="164"/>
      <c r="AI16" s="164"/>
      <c r="AJ16" s="164"/>
      <c r="AK16" s="164"/>
      <c r="AL16" s="164"/>
      <c r="AM16" s="164"/>
      <c r="AN16" s="164"/>
      <c r="AO16" s="164"/>
      <c r="AP16" s="180"/>
      <c r="AQ16" s="181"/>
      <c r="AR16" s="182"/>
      <c r="AT16" s="95" t="str">
        <f>IF($BJ$5="不要","","旧)")</f>
        <v/>
      </c>
      <c r="AU16" s="76"/>
      <c r="AV16" s="92" t="str">
        <f t="shared" si="5"/>
        <v>1-3</v>
      </c>
      <c r="AW16" s="261" t="str">
        <f>INDEX(必要書類及び注意事項!E:E,MATCH(S届出書!AV16,必要書類及び注意事項!A:A,0))</f>
        <v>　車検証(横A4サイズ)</v>
      </c>
      <c r="AX16" s="262"/>
      <c r="AY16" s="262"/>
      <c r="AZ16" s="262"/>
      <c r="BA16" s="262"/>
      <c r="BB16" s="263"/>
      <c r="BC16" s="227" t="str">
        <f>INDEX(必要書類及び注意事項!F:F,MATCH(S届出書!AV16,必要書類及び注意事項!A:A,0))</f>
        <v>　 登録された車載器管理番号でないと登録できません。</v>
      </c>
      <c r="BD16" s="227"/>
      <c r="BE16" s="227"/>
      <c r="BF16" s="227"/>
      <c r="BG16" s="227"/>
      <c r="BH16" s="227"/>
      <c r="BI16" s="227"/>
      <c r="BJ16" s="76"/>
      <c r="BK16" s="76"/>
      <c r="BM16"/>
      <c r="BN16"/>
      <c r="BO16"/>
      <c r="BP16"/>
      <c r="BQ16"/>
      <c r="BR16"/>
      <c r="BS16"/>
      <c r="BT16"/>
      <c r="BU16"/>
      <c r="BV16"/>
    </row>
    <row r="17" spans="1:74" s="6" customFormat="1" ht="25.5" customHeight="1" thickBot="1">
      <c r="A17" s="190"/>
      <c r="B17" s="183"/>
      <c r="C17" s="184"/>
      <c r="D17" s="184"/>
      <c r="E17" s="184"/>
      <c r="F17" s="184"/>
      <c r="G17" s="192"/>
      <c r="H17" s="106" t="str">
        <f t="shared" si="4"/>
        <v/>
      </c>
      <c r="I17" s="193"/>
      <c r="J17" s="193"/>
      <c r="K17" s="193"/>
      <c r="L17" s="193"/>
      <c r="M17" s="194"/>
      <c r="N17" s="116" t="str">
        <f>IF(OR($AW$9=1,$AX$9=1),AT17,"")</f>
        <v/>
      </c>
      <c r="O17" s="186"/>
      <c r="P17" s="186"/>
      <c r="Q17" s="186"/>
      <c r="R17" s="186"/>
      <c r="S17" s="186"/>
      <c r="T17" s="186"/>
      <c r="U17" s="187"/>
      <c r="V17" s="106" t="str">
        <f t="shared" si="3"/>
        <v/>
      </c>
      <c r="W17" s="162"/>
      <c r="X17" s="162"/>
      <c r="Y17" s="162"/>
      <c r="Z17" s="162"/>
      <c r="AA17" s="162"/>
      <c r="AB17" s="162"/>
      <c r="AC17" s="162"/>
      <c r="AD17" s="162"/>
      <c r="AE17" s="162"/>
      <c r="AF17" s="162"/>
      <c r="AG17" s="162"/>
      <c r="AH17" s="162"/>
      <c r="AI17" s="162"/>
      <c r="AJ17" s="162"/>
      <c r="AK17" s="162"/>
      <c r="AL17" s="162"/>
      <c r="AM17" s="162"/>
      <c r="AN17" s="162"/>
      <c r="AO17" s="163"/>
      <c r="AP17" s="183"/>
      <c r="AQ17" s="184"/>
      <c r="AR17" s="185"/>
      <c r="AT17" s="95" t="str">
        <f>IF($BJ$5="不要","不要","新)")</f>
        <v>不要</v>
      </c>
      <c r="AU17" s="76"/>
      <c r="AV17" s="92" t="str">
        <f t="shared" si="5"/>
        <v>1-4</v>
      </c>
      <c r="AW17" s="261" t="str">
        <f>INDEX(必要書類及び注意事項!E:E,MATCH(S届出書!AV17,必要書類及び注意事項!A:A,0))</f>
        <v>・車載器セットアップ証明書</v>
      </c>
      <c r="AX17" s="262"/>
      <c r="AY17" s="262"/>
      <c r="AZ17" s="262"/>
      <c r="BA17" s="262"/>
      <c r="BB17" s="263"/>
      <c r="BC17" s="227">
        <f>INDEX(必要書類及び注意事項!F:F,MATCH(S届出書!AV17,必要書類及び注意事項!A:A,0))</f>
        <v>0</v>
      </c>
      <c r="BD17" s="227"/>
      <c r="BE17" s="227"/>
      <c r="BF17" s="227"/>
      <c r="BG17" s="227"/>
      <c r="BH17" s="227"/>
      <c r="BI17" s="227"/>
      <c r="BJ17" s="76"/>
      <c r="BK17" s="76"/>
      <c r="BM17"/>
      <c r="BN17"/>
      <c r="BO17"/>
      <c r="BP17"/>
      <c r="BQ17"/>
      <c r="BR17"/>
      <c r="BS17"/>
      <c r="BT17"/>
      <c r="BU17"/>
      <c r="BV17"/>
    </row>
    <row r="18" spans="1:74" s="17" customFormat="1" ht="25.5" customHeight="1">
      <c r="A18" s="189">
        <v>3</v>
      </c>
      <c r="B18" s="180"/>
      <c r="C18" s="181"/>
      <c r="D18" s="181"/>
      <c r="E18" s="181"/>
      <c r="F18" s="181"/>
      <c r="G18" s="191"/>
      <c r="H18" s="104" t="str">
        <f t="shared" si="4"/>
        <v/>
      </c>
      <c r="I18" s="195"/>
      <c r="J18" s="195"/>
      <c r="K18" s="195"/>
      <c r="L18" s="195"/>
      <c r="M18" s="196"/>
      <c r="N18" s="115" t="str">
        <f t="shared" si="6"/>
        <v/>
      </c>
      <c r="O18" s="267"/>
      <c r="P18" s="267"/>
      <c r="Q18" s="267"/>
      <c r="R18" s="267"/>
      <c r="S18" s="267"/>
      <c r="T18" s="267"/>
      <c r="U18" s="268"/>
      <c r="V18" s="105" t="str">
        <f t="shared" si="3"/>
        <v/>
      </c>
      <c r="W18" s="164"/>
      <c r="X18" s="164"/>
      <c r="Y18" s="164"/>
      <c r="Z18" s="164"/>
      <c r="AA18" s="164"/>
      <c r="AB18" s="164"/>
      <c r="AC18" s="164"/>
      <c r="AD18" s="164"/>
      <c r="AE18" s="164"/>
      <c r="AF18" s="164"/>
      <c r="AG18" s="164"/>
      <c r="AH18" s="164"/>
      <c r="AI18" s="164"/>
      <c r="AJ18" s="164"/>
      <c r="AK18" s="164"/>
      <c r="AL18" s="164"/>
      <c r="AM18" s="164"/>
      <c r="AN18" s="164"/>
      <c r="AO18" s="164"/>
      <c r="AP18" s="180"/>
      <c r="AQ18" s="181"/>
      <c r="AR18" s="182"/>
      <c r="AT18" s="95" t="str">
        <f>IF($BJ$5="不要","","旧)")</f>
        <v/>
      </c>
      <c r="AU18" s="97"/>
      <c r="AV18" s="92" t="str">
        <f t="shared" si="5"/>
        <v>1-5</v>
      </c>
      <c r="AW18" s="261">
        <f>INDEX(必要書類及び注意事項!E:E,MATCH(S届出書!AV18,必要書類及び注意事項!A:A,0))</f>
        <v>0</v>
      </c>
      <c r="AX18" s="262"/>
      <c r="AY18" s="262"/>
      <c r="AZ18" s="262"/>
      <c r="BA18" s="262"/>
      <c r="BB18" s="263"/>
      <c r="BC18" s="227">
        <f>INDEX(必要書類及び注意事項!F:F,MATCH(S届出書!AV18,必要書類及び注意事項!A:A,0))</f>
        <v>0</v>
      </c>
      <c r="BD18" s="227"/>
      <c r="BE18" s="227"/>
      <c r="BF18" s="227"/>
      <c r="BG18" s="227"/>
      <c r="BH18" s="227"/>
      <c r="BI18" s="227"/>
      <c r="BJ18" s="97"/>
      <c r="BK18" s="97"/>
      <c r="BM18"/>
      <c r="BN18"/>
      <c r="BO18"/>
      <c r="BP18"/>
      <c r="BQ18"/>
      <c r="BR18"/>
      <c r="BS18"/>
      <c r="BT18"/>
      <c r="BU18"/>
      <c r="BV18"/>
    </row>
    <row r="19" spans="1:74" s="17" customFormat="1" ht="25.5" customHeight="1" thickBot="1">
      <c r="A19" s="190"/>
      <c r="B19" s="183"/>
      <c r="C19" s="184"/>
      <c r="D19" s="184"/>
      <c r="E19" s="184"/>
      <c r="F19" s="184"/>
      <c r="G19" s="192"/>
      <c r="H19" s="106" t="str">
        <f t="shared" si="4"/>
        <v/>
      </c>
      <c r="I19" s="193"/>
      <c r="J19" s="193"/>
      <c r="K19" s="193"/>
      <c r="L19" s="193"/>
      <c r="M19" s="194"/>
      <c r="N19" s="116" t="str">
        <f>IF(OR($AW$9=1,$AX$9=1),AT19,"")</f>
        <v/>
      </c>
      <c r="O19" s="186"/>
      <c r="P19" s="186"/>
      <c r="Q19" s="186"/>
      <c r="R19" s="186"/>
      <c r="S19" s="186"/>
      <c r="T19" s="186"/>
      <c r="U19" s="187"/>
      <c r="V19" s="106" t="str">
        <f t="shared" si="3"/>
        <v/>
      </c>
      <c r="W19" s="162"/>
      <c r="X19" s="162"/>
      <c r="Y19" s="162"/>
      <c r="Z19" s="162"/>
      <c r="AA19" s="162"/>
      <c r="AB19" s="162"/>
      <c r="AC19" s="162"/>
      <c r="AD19" s="162"/>
      <c r="AE19" s="162"/>
      <c r="AF19" s="162"/>
      <c r="AG19" s="162"/>
      <c r="AH19" s="162"/>
      <c r="AI19" s="162"/>
      <c r="AJ19" s="162"/>
      <c r="AK19" s="162"/>
      <c r="AL19" s="162"/>
      <c r="AM19" s="162"/>
      <c r="AN19" s="162"/>
      <c r="AO19" s="163"/>
      <c r="AP19" s="183"/>
      <c r="AQ19" s="184"/>
      <c r="AR19" s="185"/>
      <c r="AT19" s="95" t="str">
        <f>IF($BJ$5="不要","不要","新)")</f>
        <v>不要</v>
      </c>
      <c r="AU19" s="97"/>
      <c r="AV19" s="92" t="str">
        <f t="shared" si="5"/>
        <v>1-6</v>
      </c>
      <c r="AW19" s="261">
        <f>INDEX(必要書類及び注意事項!E:E,MATCH(S届出書!AV19,必要書類及び注意事項!A:A,0))</f>
        <v>0</v>
      </c>
      <c r="AX19" s="262"/>
      <c r="AY19" s="262"/>
      <c r="AZ19" s="262"/>
      <c r="BA19" s="262"/>
      <c r="BB19" s="263"/>
      <c r="BC19" s="227">
        <f>INDEX(必要書類及び注意事項!F:F,MATCH(S届出書!AV19,必要書類及び注意事項!A:A,0))</f>
        <v>0</v>
      </c>
      <c r="BD19" s="227"/>
      <c r="BE19" s="227"/>
      <c r="BF19" s="227"/>
      <c r="BG19" s="227"/>
      <c r="BH19" s="227"/>
      <c r="BI19" s="227"/>
      <c r="BJ19" s="97"/>
      <c r="BK19" s="97"/>
      <c r="BM19"/>
      <c r="BN19"/>
      <c r="BO19"/>
      <c r="BP19"/>
      <c r="BQ19"/>
      <c r="BR19"/>
      <c r="BS19"/>
      <c r="BT19"/>
      <c r="BU19"/>
      <c r="BV19"/>
    </row>
    <row r="20" spans="1:74" s="17" customFormat="1" ht="25.5" customHeight="1">
      <c r="A20" s="189">
        <v>4</v>
      </c>
      <c r="B20" s="180"/>
      <c r="C20" s="181"/>
      <c r="D20" s="181"/>
      <c r="E20" s="181"/>
      <c r="F20" s="181"/>
      <c r="G20" s="191"/>
      <c r="H20" s="104" t="str">
        <f t="shared" si="4"/>
        <v/>
      </c>
      <c r="I20" s="195"/>
      <c r="J20" s="195"/>
      <c r="K20" s="195"/>
      <c r="L20" s="195"/>
      <c r="M20" s="196"/>
      <c r="N20" s="115" t="str">
        <f t="shared" si="6"/>
        <v/>
      </c>
      <c r="O20" s="267"/>
      <c r="P20" s="267"/>
      <c r="Q20" s="267"/>
      <c r="R20" s="267"/>
      <c r="S20" s="267"/>
      <c r="T20" s="267"/>
      <c r="U20" s="268"/>
      <c r="V20" s="105" t="str">
        <f t="shared" si="3"/>
        <v/>
      </c>
      <c r="W20" s="164"/>
      <c r="X20" s="164"/>
      <c r="Y20" s="164"/>
      <c r="Z20" s="164"/>
      <c r="AA20" s="164"/>
      <c r="AB20" s="164"/>
      <c r="AC20" s="164"/>
      <c r="AD20" s="164"/>
      <c r="AE20" s="164"/>
      <c r="AF20" s="164"/>
      <c r="AG20" s="164"/>
      <c r="AH20" s="164"/>
      <c r="AI20" s="164"/>
      <c r="AJ20" s="164"/>
      <c r="AK20" s="164"/>
      <c r="AL20" s="164"/>
      <c r="AM20" s="164"/>
      <c r="AN20" s="164"/>
      <c r="AO20" s="164"/>
      <c r="AP20" s="180"/>
      <c r="AQ20" s="181"/>
      <c r="AR20" s="182"/>
      <c r="AT20" s="95" t="str">
        <f>IF($BJ$5="不要","","旧)")</f>
        <v/>
      </c>
      <c r="AU20" s="97"/>
      <c r="AV20" s="95"/>
      <c r="AW20" s="98"/>
      <c r="AX20" s="98"/>
      <c r="AY20" s="98"/>
      <c r="AZ20" s="98"/>
      <c r="BA20" s="98"/>
      <c r="BB20" s="98"/>
      <c r="BC20" s="99"/>
      <c r="BD20" s="99"/>
      <c r="BE20" s="99"/>
      <c r="BF20" s="99"/>
      <c r="BG20" s="99"/>
      <c r="BH20" s="99"/>
      <c r="BI20" s="99"/>
      <c r="BJ20" s="97"/>
      <c r="BK20" s="97"/>
      <c r="BM20"/>
      <c r="BN20"/>
      <c r="BO20"/>
      <c r="BP20"/>
      <c r="BQ20"/>
      <c r="BR20"/>
      <c r="BS20"/>
      <c r="BT20"/>
      <c r="BU20"/>
      <c r="BV20"/>
    </row>
    <row r="21" spans="1:74" s="17" customFormat="1" ht="25.5" customHeight="1" thickBot="1">
      <c r="A21" s="190"/>
      <c r="B21" s="183"/>
      <c r="C21" s="184"/>
      <c r="D21" s="184"/>
      <c r="E21" s="184"/>
      <c r="F21" s="184"/>
      <c r="G21" s="192"/>
      <c r="H21" s="106" t="str">
        <f t="shared" si="4"/>
        <v/>
      </c>
      <c r="I21" s="193"/>
      <c r="J21" s="193"/>
      <c r="K21" s="193"/>
      <c r="L21" s="193"/>
      <c r="M21" s="194"/>
      <c r="N21" s="116" t="str">
        <f>IF(OR($AW$9=1,$AX$9=1),AT21,"")</f>
        <v/>
      </c>
      <c r="O21" s="186"/>
      <c r="P21" s="186"/>
      <c r="Q21" s="186"/>
      <c r="R21" s="186"/>
      <c r="S21" s="186"/>
      <c r="T21" s="186"/>
      <c r="U21" s="187"/>
      <c r="V21" s="106" t="str">
        <f t="shared" si="3"/>
        <v/>
      </c>
      <c r="W21" s="162"/>
      <c r="X21" s="162"/>
      <c r="Y21" s="162"/>
      <c r="Z21" s="162"/>
      <c r="AA21" s="162"/>
      <c r="AB21" s="162"/>
      <c r="AC21" s="162"/>
      <c r="AD21" s="162"/>
      <c r="AE21" s="162"/>
      <c r="AF21" s="162"/>
      <c r="AG21" s="162"/>
      <c r="AH21" s="162"/>
      <c r="AI21" s="162"/>
      <c r="AJ21" s="162"/>
      <c r="AK21" s="162"/>
      <c r="AL21" s="162"/>
      <c r="AM21" s="162"/>
      <c r="AN21" s="162"/>
      <c r="AO21" s="163"/>
      <c r="AP21" s="183"/>
      <c r="AQ21" s="184"/>
      <c r="AR21" s="185"/>
      <c r="AT21" s="95" t="str">
        <f>IF($BJ$5="不要","不要","新)")</f>
        <v>不要</v>
      </c>
      <c r="AU21" s="97"/>
      <c r="AV21" s="95"/>
      <c r="AW21" s="98"/>
      <c r="AX21" s="98"/>
      <c r="AY21" s="98"/>
      <c r="AZ21" s="98"/>
      <c r="BA21" s="98"/>
      <c r="BB21" s="98"/>
      <c r="BC21" s="99"/>
      <c r="BD21" s="99"/>
      <c r="BE21" s="99"/>
      <c r="BF21" s="99"/>
      <c r="BG21" s="99"/>
      <c r="BH21" s="99"/>
      <c r="BI21" s="99"/>
      <c r="BJ21" s="97"/>
      <c r="BK21" s="97"/>
      <c r="BM21"/>
      <c r="BN21"/>
      <c r="BO21"/>
      <c r="BP21"/>
      <c r="BQ21"/>
      <c r="BR21"/>
      <c r="BS21"/>
      <c r="BT21"/>
      <c r="BU21"/>
      <c r="BV21"/>
    </row>
    <row r="22" spans="1:74" s="17" customFormat="1" ht="25.5" customHeight="1">
      <c r="A22" s="189">
        <v>5</v>
      </c>
      <c r="B22" s="180"/>
      <c r="C22" s="181"/>
      <c r="D22" s="181"/>
      <c r="E22" s="181"/>
      <c r="F22" s="181"/>
      <c r="G22" s="191"/>
      <c r="H22" s="104" t="str">
        <f t="shared" si="4"/>
        <v/>
      </c>
      <c r="I22" s="195"/>
      <c r="J22" s="195"/>
      <c r="K22" s="195"/>
      <c r="L22" s="195"/>
      <c r="M22" s="196"/>
      <c r="N22" s="115" t="str">
        <f t="shared" si="6"/>
        <v/>
      </c>
      <c r="O22" s="267"/>
      <c r="P22" s="267"/>
      <c r="Q22" s="267"/>
      <c r="R22" s="267"/>
      <c r="S22" s="267"/>
      <c r="T22" s="267"/>
      <c r="U22" s="268"/>
      <c r="V22" s="105" t="str">
        <f t="shared" si="3"/>
        <v/>
      </c>
      <c r="W22" s="164"/>
      <c r="X22" s="164"/>
      <c r="Y22" s="164"/>
      <c r="Z22" s="164"/>
      <c r="AA22" s="164"/>
      <c r="AB22" s="164"/>
      <c r="AC22" s="164"/>
      <c r="AD22" s="164"/>
      <c r="AE22" s="164"/>
      <c r="AF22" s="164"/>
      <c r="AG22" s="164"/>
      <c r="AH22" s="164"/>
      <c r="AI22" s="164"/>
      <c r="AJ22" s="164"/>
      <c r="AK22" s="164"/>
      <c r="AL22" s="164"/>
      <c r="AM22" s="164"/>
      <c r="AN22" s="164"/>
      <c r="AO22" s="164"/>
      <c r="AP22" s="180"/>
      <c r="AQ22" s="181"/>
      <c r="AR22" s="182"/>
      <c r="AT22" s="95" t="str">
        <f>IF($BJ$5="不要","","旧)")</f>
        <v/>
      </c>
      <c r="AU22" s="97"/>
      <c r="AV22" s="95"/>
      <c r="AW22" s="98"/>
      <c r="AX22" s="85"/>
      <c r="AY22" s="85"/>
      <c r="AZ22" s="98"/>
      <c r="BA22" s="98"/>
      <c r="BB22" s="98"/>
      <c r="BC22" s="99"/>
      <c r="BD22" s="99"/>
      <c r="BE22" s="99"/>
      <c r="BF22" s="99"/>
      <c r="BG22" s="99"/>
      <c r="BH22" s="99"/>
      <c r="BI22" s="99"/>
      <c r="BJ22" s="97"/>
      <c r="BK22" s="97"/>
      <c r="BM22"/>
      <c r="BN22"/>
      <c r="BO22"/>
      <c r="BP22"/>
      <c r="BQ22"/>
      <c r="BR22"/>
      <c r="BS22"/>
      <c r="BT22"/>
      <c r="BU22"/>
      <c r="BV22"/>
    </row>
    <row r="23" spans="1:74" s="17" customFormat="1" ht="25.5" customHeight="1" thickBot="1">
      <c r="A23" s="190"/>
      <c r="B23" s="183"/>
      <c r="C23" s="184"/>
      <c r="D23" s="184"/>
      <c r="E23" s="184"/>
      <c r="F23" s="184"/>
      <c r="G23" s="192"/>
      <c r="H23" s="106" t="str">
        <f t="shared" si="4"/>
        <v/>
      </c>
      <c r="I23" s="193"/>
      <c r="J23" s="193"/>
      <c r="K23" s="193"/>
      <c r="L23" s="193"/>
      <c r="M23" s="194"/>
      <c r="N23" s="117" t="str">
        <f>IF(OR($AW$9=1,$AX$9=1),AT23,"")</f>
        <v/>
      </c>
      <c r="O23" s="269"/>
      <c r="P23" s="269"/>
      <c r="Q23" s="269"/>
      <c r="R23" s="269"/>
      <c r="S23" s="269"/>
      <c r="T23" s="269"/>
      <c r="U23" s="270"/>
      <c r="V23" s="106" t="str">
        <f t="shared" si="3"/>
        <v/>
      </c>
      <c r="W23" s="162"/>
      <c r="X23" s="162"/>
      <c r="Y23" s="162"/>
      <c r="Z23" s="162"/>
      <c r="AA23" s="162"/>
      <c r="AB23" s="162"/>
      <c r="AC23" s="162"/>
      <c r="AD23" s="162"/>
      <c r="AE23" s="162"/>
      <c r="AF23" s="162"/>
      <c r="AG23" s="162"/>
      <c r="AH23" s="162"/>
      <c r="AI23" s="162"/>
      <c r="AJ23" s="162"/>
      <c r="AK23" s="162"/>
      <c r="AL23" s="162"/>
      <c r="AM23" s="162"/>
      <c r="AN23" s="162"/>
      <c r="AO23" s="163"/>
      <c r="AP23" s="183"/>
      <c r="AQ23" s="184"/>
      <c r="AR23" s="185"/>
      <c r="AT23" s="95" t="str">
        <f>IF($BJ$5="不要","不要","新)")</f>
        <v>不要</v>
      </c>
      <c r="AU23" s="97"/>
      <c r="AV23" s="95"/>
      <c r="AW23" s="98"/>
      <c r="AX23" s="85"/>
      <c r="AY23" s="85"/>
      <c r="AZ23" s="98"/>
      <c r="BA23" s="98"/>
      <c r="BB23" s="98"/>
      <c r="BC23" s="99"/>
      <c r="BD23" s="99"/>
      <c r="BE23" s="99"/>
      <c r="BF23" s="99"/>
      <c r="BG23" s="99"/>
      <c r="BH23" s="99"/>
      <c r="BI23" s="99"/>
      <c r="BJ23" s="97"/>
      <c r="BK23" s="97"/>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0"/>
      <c r="AU24" s="97"/>
      <c r="AV24" s="97" t="s">
        <v>71</v>
      </c>
      <c r="AW24" s="97"/>
      <c r="AX24" s="85"/>
      <c r="AY24" s="85"/>
      <c r="AZ24" s="97"/>
      <c r="BA24" s="97"/>
      <c r="BB24" s="97"/>
      <c r="BC24" s="97"/>
      <c r="BD24" s="97"/>
      <c r="BE24" s="97"/>
      <c r="BF24" s="97"/>
      <c r="BG24" s="85"/>
      <c r="BH24" s="85"/>
      <c r="BI24" s="85"/>
      <c r="BJ24" s="85"/>
      <c r="BK24" s="85"/>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282" t="s">
        <v>91</v>
      </c>
      <c r="AM25" s="283"/>
      <c r="AN25" s="283"/>
      <c r="AO25" s="283"/>
      <c r="AP25" s="284"/>
      <c r="AQ25" s="285"/>
      <c r="AR25" s="31" t="s">
        <v>51</v>
      </c>
      <c r="AT25" s="100"/>
      <c r="AU25" s="97"/>
      <c r="AV25" s="97"/>
      <c r="AW25" s="97"/>
      <c r="AX25" s="85"/>
      <c r="AY25" s="85"/>
      <c r="AZ25" s="97"/>
      <c r="BA25" s="97"/>
      <c r="BB25" s="97"/>
      <c r="BC25" s="97"/>
      <c r="BD25" s="97"/>
      <c r="BE25" s="97"/>
      <c r="BF25" s="97"/>
      <c r="BG25" s="85"/>
      <c r="BH25" s="85"/>
      <c r="BI25" s="85"/>
      <c r="BJ25" s="85"/>
      <c r="BK25" s="85"/>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47"/>
      <c r="AM26" s="47"/>
      <c r="AN26" s="47"/>
      <c r="AO26" s="47"/>
      <c r="AP26" s="48"/>
      <c r="AQ26" s="48"/>
      <c r="AR26" s="7"/>
      <c r="AT26" s="100"/>
      <c r="AU26" s="97"/>
      <c r="AV26" s="97"/>
      <c r="AW26" s="97"/>
      <c r="AX26" s="85"/>
      <c r="AY26" s="85"/>
      <c r="AZ26" s="97"/>
      <c r="BA26" s="97"/>
      <c r="BB26" s="97"/>
      <c r="BC26" s="97"/>
      <c r="BD26" s="97"/>
      <c r="BE26" s="97"/>
      <c r="BF26" s="97"/>
      <c r="BG26" s="85"/>
      <c r="BH26" s="85"/>
      <c r="BI26" s="85"/>
      <c r="BJ26" s="85"/>
      <c r="BK26" s="85"/>
      <c r="BL26"/>
      <c r="BM26"/>
      <c r="BN26"/>
      <c r="BO26"/>
      <c r="BP26"/>
    </row>
    <row r="27" spans="1:74" s="17" customFormat="1" ht="3" customHeight="1">
      <c r="A27" s="50"/>
      <c r="B27" s="51"/>
      <c r="C27" s="51"/>
      <c r="D27" s="51"/>
      <c r="E27" s="51"/>
      <c r="F27" s="51"/>
      <c r="G27" s="51"/>
      <c r="H27" s="51"/>
      <c r="I27" s="51"/>
      <c r="J27" s="51"/>
      <c r="K27" s="51"/>
      <c r="L27" s="51"/>
      <c r="M27" s="51"/>
      <c r="N27" s="51"/>
      <c r="O27" s="51"/>
      <c r="P27" s="51"/>
      <c r="Q27" s="51"/>
      <c r="R27" s="51"/>
      <c r="S27" s="51"/>
      <c r="T27" s="51"/>
      <c r="U27" s="51"/>
      <c r="V27" s="49"/>
      <c r="W27" s="51"/>
      <c r="X27" s="51"/>
      <c r="Y27" s="51"/>
      <c r="Z27" s="51"/>
      <c r="AA27" s="51"/>
      <c r="AB27" s="51"/>
      <c r="AC27" s="51"/>
      <c r="AD27" s="51"/>
      <c r="AE27" s="51"/>
      <c r="AF27" s="51"/>
      <c r="AG27" s="51"/>
      <c r="AH27" s="51"/>
      <c r="AI27" s="51"/>
      <c r="AJ27" s="51"/>
      <c r="AK27" s="51"/>
      <c r="AL27" s="52"/>
      <c r="AM27" s="52"/>
      <c r="AN27" s="52"/>
      <c r="AO27" s="52"/>
      <c r="AP27" s="53"/>
      <c r="AQ27" s="53"/>
      <c r="AR27" s="54"/>
      <c r="AT27" s="100"/>
      <c r="AU27" s="97"/>
      <c r="AV27" s="97"/>
      <c r="AW27" s="97"/>
      <c r="AX27" s="85"/>
      <c r="AY27" s="85"/>
      <c r="AZ27" s="97"/>
      <c r="BA27" s="97"/>
      <c r="BB27" s="97"/>
      <c r="BC27" s="97"/>
      <c r="BD27" s="97"/>
      <c r="BE27" s="97"/>
      <c r="BF27" s="97"/>
      <c r="BG27" s="85"/>
      <c r="BH27" s="85"/>
      <c r="BI27" s="85"/>
      <c r="BJ27" s="85"/>
      <c r="BK27" s="85"/>
      <c r="BL27"/>
      <c r="BM27"/>
      <c r="BN27"/>
      <c r="BO27"/>
      <c r="BP27"/>
    </row>
    <row r="28" spans="1:74" s="17" customFormat="1" ht="18" customHeight="1">
      <c r="A28" s="124" t="s">
        <v>144</v>
      </c>
      <c r="B28" s="125"/>
      <c r="C28" s="125"/>
      <c r="D28" s="125"/>
      <c r="E28" s="126"/>
      <c r="F28"/>
      <c r="G28" s="143" t="s">
        <v>8</v>
      </c>
      <c r="H28" s="144"/>
      <c r="I28" s="144"/>
      <c r="J28" s="145"/>
      <c r="K28" s="140"/>
      <c r="L28" s="141"/>
      <c r="M28" s="141"/>
      <c r="N28" s="141"/>
      <c r="O28" s="141"/>
      <c r="P28" s="141"/>
      <c r="Q28" s="141"/>
      <c r="R28" s="141"/>
      <c r="S28" s="142"/>
      <c r="T28" s="143" t="s">
        <v>122</v>
      </c>
      <c r="U28" s="144"/>
      <c r="V28" s="144"/>
      <c r="W28" s="145"/>
      <c r="X28" s="146"/>
      <c r="Y28" s="147"/>
      <c r="Z28" s="147"/>
      <c r="AA28" s="147"/>
      <c r="AB28" s="147"/>
      <c r="AC28" s="147"/>
      <c r="AD28" s="147"/>
      <c r="AE28" s="147"/>
      <c r="AF28" s="147"/>
      <c r="AG28" s="148"/>
      <c r="AH28" s="149" t="s">
        <v>2</v>
      </c>
      <c r="AI28" s="150"/>
      <c r="AJ28" s="150"/>
      <c r="AK28" s="151"/>
      <c r="AL28" s="154" t="s">
        <v>123</v>
      </c>
      <c r="AM28" s="152"/>
      <c r="AN28" s="152"/>
      <c r="AO28" s="152" t="s">
        <v>124</v>
      </c>
      <c r="AP28" s="152"/>
      <c r="AQ28" s="152"/>
      <c r="AR28" s="153"/>
      <c r="AT28" s="100"/>
      <c r="AU28" s="97"/>
      <c r="AV28" s="97"/>
      <c r="AW28" s="83"/>
      <c r="AX28" s="83" t="s">
        <v>102</v>
      </c>
      <c r="AY28" s="83" t="s">
        <v>103</v>
      </c>
      <c r="AZ28" s="85"/>
      <c r="BA28" s="85"/>
      <c r="BB28" s="85"/>
      <c r="BC28" s="85"/>
      <c r="BD28" s="85"/>
      <c r="BE28" s="85"/>
      <c r="BF28" s="85"/>
      <c r="BG28" s="85"/>
      <c r="BH28" s="85"/>
      <c r="BI28" s="85"/>
      <c r="BJ28" s="85"/>
      <c r="BK28" s="85"/>
      <c r="BL28"/>
      <c r="BM28"/>
      <c r="BN28"/>
    </row>
    <row r="29" spans="1:74" s="17" customFormat="1" ht="18.75" customHeight="1">
      <c r="A29" s="127"/>
      <c r="B29" s="128"/>
      <c r="C29" s="128"/>
      <c r="D29" s="128"/>
      <c r="E29" s="129"/>
      <c r="G29" s="143" t="s">
        <v>134</v>
      </c>
      <c r="H29" s="144"/>
      <c r="I29" s="145"/>
      <c r="J29" s="155"/>
      <c r="K29" s="155"/>
      <c r="L29" s="109" t="s">
        <v>125</v>
      </c>
      <c r="M29" s="114"/>
      <c r="N29" s="109" t="s">
        <v>126</v>
      </c>
      <c r="O29" s="114"/>
      <c r="P29" s="109" t="s">
        <v>127</v>
      </c>
      <c r="Q29" s="155"/>
      <c r="R29" s="155"/>
      <c r="S29" s="156" t="s">
        <v>128</v>
      </c>
      <c r="T29" s="156"/>
      <c r="U29" s="143" t="s">
        <v>12</v>
      </c>
      <c r="V29" s="144"/>
      <c r="W29" s="145"/>
      <c r="X29" s="155"/>
      <c r="Y29" s="155"/>
      <c r="Z29" s="109" t="s">
        <v>125</v>
      </c>
      <c r="AA29" s="114"/>
      <c r="AB29" s="109" t="s">
        <v>126</v>
      </c>
      <c r="AC29" s="114"/>
      <c r="AD29" s="109" t="s">
        <v>127</v>
      </c>
      <c r="AE29" s="155"/>
      <c r="AF29" s="155"/>
      <c r="AG29" s="156" t="s">
        <v>128</v>
      </c>
      <c r="AH29" s="156"/>
      <c r="AI29" s="110" t="s">
        <v>129</v>
      </c>
      <c r="AJ29" s="155"/>
      <c r="AK29" s="155"/>
      <c r="AL29" s="155"/>
      <c r="AM29" s="109" t="s">
        <v>131</v>
      </c>
      <c r="AN29" s="110" t="s">
        <v>130</v>
      </c>
      <c r="AO29" s="155"/>
      <c r="AP29" s="155"/>
      <c r="AQ29" s="155"/>
      <c r="AR29" s="111" t="s">
        <v>131</v>
      </c>
      <c r="AT29" s="100"/>
      <c r="AU29" s="97"/>
      <c r="AV29" s="97"/>
      <c r="AW29" s="83" t="s">
        <v>104</v>
      </c>
      <c r="AX29" s="83" t="b">
        <v>0</v>
      </c>
      <c r="AY29" s="83" t="b">
        <v>0</v>
      </c>
      <c r="AZ29" s="85"/>
      <c r="BA29" s="85"/>
      <c r="BB29" s="85"/>
      <c r="BC29" s="85"/>
      <c r="BD29" s="85"/>
      <c r="BE29" s="85"/>
      <c r="BF29" s="85"/>
      <c r="BG29" s="85"/>
      <c r="BH29" s="85"/>
      <c r="BI29" s="85"/>
      <c r="BJ29" s="85"/>
      <c r="BK29" s="85"/>
      <c r="BL29"/>
      <c r="BM29"/>
      <c r="BN29"/>
      <c r="BO29"/>
      <c r="BP29"/>
      <c r="BQ29"/>
    </row>
    <row r="30" spans="1:74" s="17" customFormat="1" ht="24.75" customHeight="1">
      <c r="A30" s="127"/>
      <c r="B30" s="128"/>
      <c r="C30" s="128"/>
      <c r="D30" s="128"/>
      <c r="E30" s="129"/>
      <c r="G30" s="134" t="s">
        <v>13</v>
      </c>
      <c r="H30" s="135"/>
      <c r="I30" s="135"/>
      <c r="J30" s="136"/>
      <c r="K30" s="272"/>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273"/>
      <c r="AL30" s="273"/>
      <c r="AM30" s="273"/>
      <c r="AN30" s="273"/>
      <c r="AO30" s="273"/>
      <c r="AP30" s="273"/>
      <c r="AQ30" s="273"/>
      <c r="AR30" s="274"/>
      <c r="AT30" s="100"/>
      <c r="AU30" s="97"/>
      <c r="AV30" s="97"/>
      <c r="AW30" s="97"/>
      <c r="AX30" s="97"/>
      <c r="AY30" s="97"/>
      <c r="AZ30" s="97"/>
      <c r="BA30" s="97"/>
      <c r="BB30" s="97"/>
      <c r="BC30" s="97"/>
      <c r="BD30" s="97"/>
      <c r="BE30" s="97"/>
      <c r="BF30" s="97"/>
      <c r="BG30" s="97"/>
      <c r="BH30" s="97"/>
      <c r="BI30" s="97"/>
      <c r="BJ30" s="97"/>
      <c r="BK30" s="97"/>
      <c r="BQ30"/>
    </row>
    <row r="31" spans="1:74" s="17" customFormat="1" ht="24.75" customHeight="1" thickBot="1">
      <c r="A31" s="127"/>
      <c r="B31" s="128"/>
      <c r="C31" s="128"/>
      <c r="D31" s="128"/>
      <c r="E31" s="129"/>
      <c r="G31" s="137"/>
      <c r="H31" s="138"/>
      <c r="I31" s="138"/>
      <c r="J31" s="139"/>
      <c r="K31" s="275"/>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276"/>
      <c r="AR31" s="277"/>
      <c r="AT31" s="100"/>
      <c r="AU31" s="97"/>
      <c r="AV31" s="97"/>
      <c r="AW31" s="97"/>
      <c r="AX31" s="97"/>
      <c r="AY31" s="97"/>
      <c r="AZ31" s="97"/>
      <c r="BA31" s="97"/>
      <c r="BB31" s="97"/>
      <c r="BC31" s="97"/>
      <c r="BD31" s="97"/>
      <c r="BE31" s="97"/>
      <c r="BF31" s="97"/>
      <c r="BG31" s="97"/>
      <c r="BH31" s="97"/>
      <c r="BI31" s="97"/>
      <c r="BJ31" s="97"/>
      <c r="BK31" s="97"/>
    </row>
    <row r="32" spans="1:74" s="22" customFormat="1" ht="24.75" customHeight="1" thickTop="1" thickBot="1">
      <c r="A32" s="127"/>
      <c r="B32" s="128"/>
      <c r="C32" s="128"/>
      <c r="D32" s="128"/>
      <c r="E32" s="129"/>
      <c r="G32" s="197" t="s">
        <v>14</v>
      </c>
      <c r="H32" s="198"/>
      <c r="I32" s="198"/>
      <c r="J32" s="198"/>
      <c r="K32" s="200"/>
      <c r="L32" s="201"/>
      <c r="M32" s="201"/>
      <c r="N32" s="201"/>
      <c r="O32" s="201"/>
      <c r="P32" s="201"/>
      <c r="Q32" s="201"/>
      <c r="R32" s="201"/>
      <c r="S32" s="198" t="s">
        <v>15</v>
      </c>
      <c r="T32" s="198"/>
      <c r="U32" s="198"/>
      <c r="V32" s="199"/>
      <c r="W32" s="200"/>
      <c r="X32" s="201"/>
      <c r="Y32" s="201"/>
      <c r="Z32" s="201"/>
      <c r="AA32" s="201"/>
      <c r="AB32" s="201"/>
      <c r="AC32" s="201"/>
      <c r="AD32" s="159" t="s">
        <v>16</v>
      </c>
      <c r="AE32" s="160"/>
      <c r="AF32" s="160"/>
      <c r="AG32" s="161"/>
      <c r="AH32" s="157"/>
      <c r="AI32" s="158"/>
      <c r="AJ32" s="158"/>
      <c r="AK32" s="112" t="s">
        <v>9</v>
      </c>
      <c r="AL32" s="202"/>
      <c r="AM32" s="202"/>
      <c r="AN32" s="112" t="s">
        <v>10</v>
      </c>
      <c r="AO32" s="202"/>
      <c r="AP32" s="202"/>
      <c r="AQ32" s="112" t="s">
        <v>11</v>
      </c>
      <c r="AR32" s="113"/>
      <c r="AT32" s="100"/>
      <c r="AU32" s="100"/>
      <c r="AV32" s="100"/>
      <c r="AW32" s="100"/>
      <c r="AX32" s="100"/>
      <c r="AY32" s="100"/>
      <c r="AZ32" s="100"/>
      <c r="BA32" s="100"/>
      <c r="BB32" s="100"/>
      <c r="BC32" s="100"/>
      <c r="BD32" s="100"/>
      <c r="BE32" s="100"/>
      <c r="BF32" s="100"/>
      <c r="BG32" s="100"/>
      <c r="BH32" s="100"/>
      <c r="BI32" s="100"/>
      <c r="BJ32" s="100"/>
      <c r="BK32" s="100"/>
    </row>
    <row r="33" spans="1:88" s="17" customFormat="1" ht="18.75" customHeight="1" thickTop="1">
      <c r="A33" s="127"/>
      <c r="B33" s="128"/>
      <c r="C33" s="128"/>
      <c r="D33" s="128"/>
      <c r="E33" s="129"/>
      <c r="G33" s="108" t="s">
        <v>121</v>
      </c>
      <c r="H33" s="108"/>
      <c r="I33" s="108"/>
      <c r="AR33" s="20"/>
      <c r="AT33" s="100"/>
      <c r="AU33" s="97"/>
      <c r="AV33" s="97"/>
      <c r="AW33" s="97"/>
      <c r="AX33" s="97"/>
      <c r="AY33" s="97"/>
      <c r="AZ33" s="97"/>
      <c r="BA33" s="97"/>
      <c r="BB33" s="97"/>
      <c r="BC33" s="97"/>
      <c r="BD33" s="97"/>
      <c r="BE33" s="97"/>
      <c r="BF33" s="97"/>
      <c r="BG33" s="97"/>
      <c r="BH33" s="97"/>
      <c r="BI33" s="97"/>
      <c r="BJ33" s="97"/>
      <c r="BK33" s="97"/>
    </row>
    <row r="34" spans="1:88" s="17" customFormat="1" ht="18" customHeight="1">
      <c r="A34" s="130"/>
      <c r="B34" s="131"/>
      <c r="C34" s="131"/>
      <c r="D34" s="131"/>
      <c r="E34" s="132"/>
      <c r="G34" s="108"/>
      <c r="H34" s="108" t="s">
        <v>133</v>
      </c>
      <c r="I34" s="108"/>
      <c r="M34" s="19"/>
      <c r="AB34" s="19"/>
      <c r="AC34" s="18"/>
      <c r="AR34" s="20"/>
      <c r="AT34" s="100"/>
      <c r="AU34" s="97"/>
      <c r="AV34" s="97"/>
      <c r="AW34" s="97"/>
      <c r="AX34" s="97"/>
      <c r="AY34" s="97"/>
      <c r="AZ34" s="97"/>
      <c r="BA34" s="97"/>
      <c r="BB34" s="97"/>
      <c r="BC34" s="97"/>
      <c r="BD34" s="97"/>
      <c r="BE34" s="97"/>
      <c r="BF34" s="97"/>
      <c r="BG34" s="97"/>
      <c r="BH34" s="97"/>
      <c r="BI34" s="97"/>
      <c r="BJ34" s="97"/>
      <c r="BK34" s="97"/>
    </row>
    <row r="35" spans="1:88" s="17" customFormat="1" ht="4.5" customHeight="1" thickBot="1">
      <c r="A35" s="55"/>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56"/>
      <c r="AT35" s="100"/>
      <c r="AU35" s="97"/>
      <c r="AV35" s="97"/>
      <c r="AW35" s="97"/>
      <c r="AX35" s="97"/>
      <c r="AY35" s="97"/>
      <c r="AZ35" s="97"/>
      <c r="BA35" s="97"/>
      <c r="BB35" s="97"/>
      <c r="BC35" s="97"/>
      <c r="BD35" s="97"/>
      <c r="BE35" s="97"/>
      <c r="BF35" s="97"/>
      <c r="BG35" s="97"/>
      <c r="BH35" s="97"/>
      <c r="BI35" s="97"/>
      <c r="BJ35" s="97"/>
      <c r="BK35" s="97"/>
    </row>
    <row r="36" spans="1:88" s="17" customFormat="1" ht="3.75" customHeight="1">
      <c r="W36" s="18"/>
      <c r="AT36" s="100"/>
      <c r="AU36" s="93"/>
      <c r="AV36" s="97"/>
      <c r="AW36" s="97"/>
      <c r="AX36" s="97"/>
      <c r="AY36" s="97"/>
      <c r="AZ36" s="97"/>
      <c r="BA36" s="97"/>
      <c r="BB36" s="97"/>
      <c r="BC36" s="97"/>
      <c r="BD36" s="97"/>
      <c r="BE36" s="97"/>
      <c r="BF36" s="97"/>
      <c r="BG36" s="97"/>
      <c r="BH36" s="97"/>
      <c r="BI36" s="97"/>
      <c r="BJ36" s="97"/>
      <c r="BK36" s="97"/>
    </row>
    <row r="37" spans="1:88" s="17" customFormat="1" ht="18" customHeight="1" thickBot="1">
      <c r="W37" s="18"/>
      <c r="AL37" s="45" t="s">
        <v>79</v>
      </c>
      <c r="AT37" s="100"/>
      <c r="AU37" s="93"/>
      <c r="AV37" s="97"/>
      <c r="AW37" s="97"/>
      <c r="AX37" s="97"/>
      <c r="AY37" s="97"/>
      <c r="AZ37" s="97"/>
      <c r="BA37" s="97"/>
      <c r="BB37" s="97"/>
      <c r="BC37" s="97"/>
      <c r="BD37" s="97"/>
      <c r="BE37" s="97"/>
      <c r="BF37" s="97"/>
      <c r="BG37" s="97"/>
      <c r="BH37" s="97"/>
      <c r="BI37" s="97"/>
      <c r="BJ37" s="97"/>
      <c r="BK37" s="97"/>
    </row>
    <row r="38" spans="1:88" s="17" customFormat="1" ht="7.5" customHeight="1" thickTop="1">
      <c r="A38" s="57"/>
      <c r="B38" s="57"/>
      <c r="C38" s="57"/>
      <c r="D38" s="57"/>
      <c r="E38" s="57"/>
      <c r="F38" s="57"/>
      <c r="G38" s="57"/>
      <c r="H38" s="57"/>
      <c r="I38" s="57"/>
      <c r="J38" s="57"/>
      <c r="K38" s="57"/>
      <c r="L38" s="57"/>
      <c r="M38" s="57"/>
      <c r="N38" s="57"/>
      <c r="O38" s="57"/>
      <c r="P38" s="57"/>
      <c r="Q38" s="57"/>
      <c r="R38" s="57"/>
      <c r="S38" s="57"/>
      <c r="T38" s="57"/>
      <c r="U38" s="57"/>
      <c r="V38" s="57"/>
      <c r="W38" s="58"/>
      <c r="X38" s="57"/>
      <c r="Y38" s="57"/>
      <c r="Z38" s="57"/>
      <c r="AA38" s="57"/>
      <c r="AB38" s="57"/>
      <c r="AC38" s="57"/>
      <c r="AD38" s="57"/>
      <c r="AE38" s="57"/>
      <c r="AF38" s="57"/>
      <c r="AG38" s="57"/>
      <c r="AH38" s="57"/>
      <c r="AI38" s="57"/>
      <c r="AJ38" s="57"/>
      <c r="AK38" s="57"/>
      <c r="AL38" s="57"/>
      <c r="AM38" s="57"/>
      <c r="AN38" s="57"/>
      <c r="AO38" s="57"/>
      <c r="AP38" s="57"/>
      <c r="AQ38" s="57"/>
      <c r="AR38" s="57"/>
      <c r="AT38" s="100"/>
      <c r="AU38" s="93"/>
      <c r="AV38" s="97"/>
      <c r="AW38" s="97"/>
      <c r="AX38" s="97"/>
      <c r="AY38" s="97"/>
      <c r="AZ38" s="97"/>
      <c r="BA38" s="97"/>
      <c r="BB38" s="97"/>
      <c r="BC38" s="97"/>
      <c r="BD38" s="97"/>
      <c r="BE38" s="97"/>
      <c r="BF38" s="97"/>
      <c r="BG38" s="97"/>
      <c r="BH38" s="97"/>
      <c r="BI38" s="97"/>
      <c r="BJ38" s="97"/>
      <c r="BK38" s="97"/>
    </row>
    <row r="39" spans="1:88" s="17" customFormat="1" ht="14.25" customHeight="1">
      <c r="B39" s="213" t="s">
        <v>35</v>
      </c>
      <c r="C39" s="214"/>
      <c r="D39" s="214"/>
      <c r="E39" s="214"/>
      <c r="F39" s="214"/>
      <c r="G39" s="214"/>
      <c r="H39" s="214"/>
      <c r="I39" s="214"/>
      <c r="J39" s="214"/>
      <c r="K39" s="214"/>
      <c r="L39" s="214"/>
      <c r="M39" s="214"/>
      <c r="N39" s="214"/>
      <c r="O39" s="214"/>
      <c r="P39" s="214"/>
      <c r="Q39" s="214"/>
      <c r="R39" s="215"/>
      <c r="S39" s="213" t="s">
        <v>17</v>
      </c>
      <c r="T39" s="214"/>
      <c r="U39" s="214"/>
      <c r="V39" s="214"/>
      <c r="W39" s="214"/>
      <c r="X39" s="214"/>
      <c r="Y39" s="214"/>
      <c r="Z39" s="214"/>
      <c r="AA39" s="215"/>
      <c r="AB39" s="203" t="s">
        <v>18</v>
      </c>
      <c r="AC39" s="203"/>
      <c r="AD39" s="203"/>
      <c r="AE39" s="203" t="s">
        <v>132</v>
      </c>
      <c r="AF39" s="203"/>
      <c r="AG39" s="203"/>
      <c r="AH39" s="203" t="s">
        <v>19</v>
      </c>
      <c r="AI39" s="203"/>
      <c r="AJ39" s="203"/>
      <c r="AK39" s="213" t="s">
        <v>20</v>
      </c>
      <c r="AL39" s="214"/>
      <c r="AM39" s="214"/>
      <c r="AN39" s="214"/>
      <c r="AO39" s="214"/>
      <c r="AP39" s="214"/>
      <c r="AQ39" s="214"/>
      <c r="AR39" s="215"/>
      <c r="AT39" s="100"/>
      <c r="AU39" s="97"/>
      <c r="AV39" s="97"/>
      <c r="AW39" s="97"/>
      <c r="AX39" s="97"/>
      <c r="AY39" s="97"/>
      <c r="AZ39" s="97"/>
      <c r="BA39" s="97"/>
      <c r="BB39" s="97"/>
      <c r="BC39" s="97"/>
      <c r="BD39" s="97"/>
      <c r="BE39" s="97"/>
      <c r="BF39" s="97"/>
      <c r="BG39" s="97"/>
      <c r="BH39" s="97"/>
      <c r="BI39" s="97"/>
      <c r="BJ39" s="97"/>
      <c r="BK39" s="97"/>
    </row>
    <row r="40" spans="1:88" s="17" customFormat="1" ht="18.75" customHeight="1">
      <c r="A40"/>
      <c r="B40" s="216"/>
      <c r="C40" s="217"/>
      <c r="D40" s="217"/>
      <c r="E40" s="217"/>
      <c r="F40" s="217"/>
      <c r="G40" s="217"/>
      <c r="H40" s="217"/>
      <c r="I40" s="217"/>
      <c r="J40" s="217"/>
      <c r="K40" s="217"/>
      <c r="L40" s="217"/>
      <c r="M40" s="217"/>
      <c r="N40" s="217"/>
      <c r="O40" s="217"/>
      <c r="P40" s="217"/>
      <c r="Q40" s="217"/>
      <c r="R40" s="217"/>
      <c r="S40" s="213" t="s">
        <v>21</v>
      </c>
      <c r="T40" s="214"/>
      <c r="U40" s="215"/>
      <c r="V40" s="224"/>
      <c r="W40" s="225"/>
      <c r="X40" s="225"/>
      <c r="Y40" s="225"/>
      <c r="Z40" s="225"/>
      <c r="AA40" s="60" t="s">
        <v>88</v>
      </c>
      <c r="AB40" s="204"/>
      <c r="AC40" s="205"/>
      <c r="AD40" s="206"/>
      <c r="AE40" s="204"/>
      <c r="AF40" s="205"/>
      <c r="AG40" s="206"/>
      <c r="AH40" s="204"/>
      <c r="AI40" s="205"/>
      <c r="AJ40" s="206"/>
      <c r="AK40" s="204"/>
      <c r="AL40" s="205"/>
      <c r="AM40" s="205"/>
      <c r="AN40" s="205"/>
      <c r="AO40" s="205"/>
      <c r="AP40" s="205"/>
      <c r="AQ40" s="205"/>
      <c r="AR40" s="206"/>
      <c r="AT40" s="100"/>
      <c r="AU40" s="97"/>
      <c r="AV40" s="85"/>
      <c r="BC40" s="97"/>
      <c r="BD40" s="97"/>
      <c r="BE40" s="97"/>
      <c r="BF40" s="97"/>
      <c r="BG40" s="97"/>
      <c r="BH40" s="97"/>
      <c r="BI40" s="97"/>
      <c r="BJ40" s="97"/>
      <c r="BK40" s="97"/>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218"/>
      <c r="C41" s="219"/>
      <c r="D41" s="219"/>
      <c r="E41" s="219"/>
      <c r="F41" s="219"/>
      <c r="G41" s="219"/>
      <c r="H41" s="219"/>
      <c r="I41" s="219"/>
      <c r="J41" s="219"/>
      <c r="K41" s="219"/>
      <c r="L41" s="219"/>
      <c r="M41" s="219"/>
      <c r="N41" s="219"/>
      <c r="O41" s="219"/>
      <c r="P41" s="219"/>
      <c r="Q41" s="219"/>
      <c r="R41" s="219"/>
      <c r="S41" s="213" t="s">
        <v>46</v>
      </c>
      <c r="T41" s="214"/>
      <c r="U41" s="215"/>
      <c r="V41" s="224"/>
      <c r="W41" s="225"/>
      <c r="X41" s="225"/>
      <c r="Y41" s="225"/>
      <c r="Z41" s="225"/>
      <c r="AA41" s="60" t="s">
        <v>88</v>
      </c>
      <c r="AB41" s="207"/>
      <c r="AC41" s="208"/>
      <c r="AD41" s="209"/>
      <c r="AE41" s="207"/>
      <c r="AF41" s="208"/>
      <c r="AG41" s="209"/>
      <c r="AH41" s="207"/>
      <c r="AI41" s="208"/>
      <c r="AJ41" s="209"/>
      <c r="AK41" s="207"/>
      <c r="AL41" s="208"/>
      <c r="AM41" s="208"/>
      <c r="AN41" s="208"/>
      <c r="AO41" s="208"/>
      <c r="AP41" s="208"/>
      <c r="AQ41" s="208"/>
      <c r="AR41" s="209"/>
      <c r="AT41" s="100"/>
      <c r="AU41" s="97"/>
      <c r="AV41" s="85"/>
      <c r="BC41" s="97"/>
      <c r="BD41" s="97"/>
      <c r="BE41" s="97"/>
      <c r="BF41" s="97"/>
      <c r="BG41" s="97"/>
      <c r="BH41" s="97"/>
      <c r="BI41" s="97"/>
      <c r="BJ41" s="97"/>
      <c r="BK41" s="97"/>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20"/>
      <c r="C42" s="221"/>
      <c r="D42" s="221"/>
      <c r="E42" s="221"/>
      <c r="F42" s="221"/>
      <c r="G42" s="221"/>
      <c r="H42" s="221"/>
      <c r="I42" s="221"/>
      <c r="J42" s="221"/>
      <c r="K42" s="221"/>
      <c r="L42" s="221"/>
      <c r="M42" s="221"/>
      <c r="N42" s="221"/>
      <c r="O42" s="221"/>
      <c r="P42" s="221"/>
      <c r="Q42" s="221"/>
      <c r="R42" s="221"/>
      <c r="S42" s="213" t="s">
        <v>22</v>
      </c>
      <c r="T42" s="214"/>
      <c r="U42" s="215"/>
      <c r="V42" s="222"/>
      <c r="W42" s="223"/>
      <c r="X42" s="223"/>
      <c r="Y42" s="223"/>
      <c r="Z42" s="223"/>
      <c r="AA42" s="60" t="s">
        <v>88</v>
      </c>
      <c r="AB42" s="210"/>
      <c r="AC42" s="211"/>
      <c r="AD42" s="212"/>
      <c r="AE42" s="210"/>
      <c r="AF42" s="211"/>
      <c r="AG42" s="212"/>
      <c r="AH42" s="210"/>
      <c r="AI42" s="211"/>
      <c r="AJ42" s="212"/>
      <c r="AK42" s="210"/>
      <c r="AL42" s="211"/>
      <c r="AM42" s="211"/>
      <c r="AN42" s="211"/>
      <c r="AO42" s="211"/>
      <c r="AP42" s="211"/>
      <c r="AQ42" s="211"/>
      <c r="AR42" s="212"/>
      <c r="AT42" s="100"/>
      <c r="AU42" s="97"/>
      <c r="AV42" s="85"/>
      <c r="BC42" s="97"/>
      <c r="BD42" s="97"/>
      <c r="BE42" s="97"/>
      <c r="BF42" s="97"/>
      <c r="BG42" s="97"/>
      <c r="BH42" s="97"/>
      <c r="BI42" s="97"/>
      <c r="BJ42" s="97"/>
      <c r="BK42" s="97"/>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226" t="s">
        <v>101</v>
      </c>
      <c r="AP43" s="226"/>
      <c r="AQ43" s="226"/>
      <c r="AR43" s="226"/>
      <c r="AV43" s="85"/>
    </row>
    <row r="44" spans="1:88" ht="21" customHeight="1">
      <c r="A44" s="11"/>
      <c r="F44" s="11"/>
      <c r="G44" s="11"/>
      <c r="H44" s="11"/>
      <c r="I44" s="11"/>
      <c r="J44" s="11"/>
      <c r="K44" s="11"/>
      <c r="L44" s="11"/>
      <c r="AV44" s="85"/>
    </row>
    <row r="45" spans="1:88" customFormat="1" ht="18" customHeight="1">
      <c r="AT45" s="85"/>
      <c r="AU45" s="85"/>
      <c r="AV45" s="85"/>
      <c r="AW45" s="87"/>
      <c r="AX45" s="87"/>
      <c r="AY45" s="87"/>
      <c r="AZ45" s="87"/>
      <c r="BA45" s="87"/>
      <c r="BB45" s="87"/>
      <c r="BC45" s="85"/>
      <c r="BD45" s="85"/>
      <c r="BE45" s="85"/>
      <c r="BF45" s="85"/>
      <c r="BG45" s="85"/>
      <c r="BH45" s="85"/>
      <c r="BI45" s="85"/>
      <c r="BJ45" s="85"/>
      <c r="BK45" s="85"/>
    </row>
    <row r="46" spans="1:88" customFormat="1" ht="18" customHeight="1">
      <c r="AT46" s="85"/>
      <c r="AU46" s="85"/>
      <c r="AV46" s="85"/>
      <c r="AW46" s="87"/>
      <c r="AX46" s="87"/>
      <c r="AY46" s="87"/>
      <c r="AZ46" s="87"/>
      <c r="BA46" s="87"/>
      <c r="BB46" s="87"/>
      <c r="BC46" s="85"/>
      <c r="BD46" s="85"/>
      <c r="BE46" s="85"/>
      <c r="BF46" s="85"/>
      <c r="BG46" s="85"/>
      <c r="BH46" s="85"/>
      <c r="BI46" s="85"/>
      <c r="BJ46" s="85"/>
      <c r="BK46" s="85"/>
    </row>
    <row r="47" spans="1:88" customFormat="1" ht="18" customHeight="1">
      <c r="AT47" s="85"/>
      <c r="AU47" s="85"/>
      <c r="AV47" s="85"/>
      <c r="AW47" s="87"/>
      <c r="AX47" s="87"/>
      <c r="AY47" s="87"/>
      <c r="AZ47" s="87"/>
      <c r="BA47" s="87"/>
      <c r="BB47" s="87"/>
      <c r="BC47" s="85"/>
      <c r="BD47" s="85"/>
      <c r="BE47" s="85"/>
      <c r="BF47" s="85"/>
      <c r="BG47" s="85"/>
      <c r="BH47" s="85"/>
      <c r="BI47" s="85"/>
      <c r="BJ47" s="85"/>
      <c r="BK47" s="85"/>
    </row>
    <row r="48" spans="1:88" customFormat="1" ht="18" customHeight="1">
      <c r="AT48" s="85"/>
      <c r="AU48" s="85"/>
      <c r="AV48" s="85"/>
      <c r="AW48" s="87"/>
      <c r="AX48" s="87"/>
      <c r="AY48" s="87"/>
      <c r="AZ48" s="87"/>
      <c r="BA48" s="87"/>
      <c r="BB48" s="87"/>
      <c r="BC48" s="85"/>
      <c r="BD48" s="85"/>
      <c r="BE48" s="85"/>
      <c r="BF48" s="85"/>
      <c r="BG48" s="85"/>
      <c r="BH48" s="85"/>
      <c r="BI48" s="85"/>
      <c r="BJ48" s="85"/>
      <c r="BK48" s="85"/>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AaJycHNuoV8S16ytpUGr4BJV8LnP/KOWC7dYQ83D7Ps2nKmtlVkIjPjchedFGfP9PW5hUyS3ovLQSSaSkvc9AA==" saltValue="3CsnA1hmfKsVx9HRQAol2A==" spinCount="100000" sheet="1" objects="1" scenarios="1" selectLockedCells="1"/>
  <mergeCells count="148">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BC16:BI16"/>
    <mergeCell ref="BC15:BI15"/>
    <mergeCell ref="BC14:BI14"/>
    <mergeCell ref="BC13:BI13"/>
    <mergeCell ref="AW16:BB16"/>
    <mergeCell ref="AW15:BB15"/>
    <mergeCell ref="AW14:BB14"/>
    <mergeCell ref="AW13:BB13"/>
    <mergeCell ref="W19:AO19"/>
    <mergeCell ref="W18:AO18"/>
    <mergeCell ref="AP22:AR23"/>
    <mergeCell ref="AP20:AR21"/>
    <mergeCell ref="AP18:AR19"/>
    <mergeCell ref="O16:U16"/>
    <mergeCell ref="O15:U15"/>
    <mergeCell ref="O14:U14"/>
    <mergeCell ref="O23:U23"/>
    <mergeCell ref="O22:U22"/>
    <mergeCell ref="O21:U21"/>
    <mergeCell ref="O20:U20"/>
    <mergeCell ref="O19:U19"/>
    <mergeCell ref="O18:U18"/>
    <mergeCell ref="BC19:BI19"/>
    <mergeCell ref="AN1:AS1"/>
    <mergeCell ref="A11:B11"/>
    <mergeCell ref="Z9:AR9"/>
    <mergeCell ref="Z8:AR8"/>
    <mergeCell ref="Z7:AR7"/>
    <mergeCell ref="Z6:AR6"/>
    <mergeCell ref="Z5:AR5"/>
    <mergeCell ref="Z4:AR4"/>
    <mergeCell ref="Z3:AR3"/>
    <mergeCell ref="M4:R4"/>
    <mergeCell ref="M5:R5"/>
    <mergeCell ref="M7:R7"/>
    <mergeCell ref="M8:R8"/>
    <mergeCell ref="M9:R9"/>
    <mergeCell ref="C11:F11"/>
    <mergeCell ref="G11:I11"/>
    <mergeCell ref="V11:W11"/>
    <mergeCell ref="X11:AA11"/>
    <mergeCell ref="AB11:AD11"/>
    <mergeCell ref="AE11:AI11"/>
    <mergeCell ref="AM11:AN11"/>
    <mergeCell ref="J11:U11"/>
    <mergeCell ref="D1:F1"/>
    <mergeCell ref="AO43:AR43"/>
    <mergeCell ref="AE39:AG39"/>
    <mergeCell ref="AH39:AJ39"/>
    <mergeCell ref="AK39:AR39"/>
    <mergeCell ref="AK40:AR42"/>
    <mergeCell ref="AH40:AJ42"/>
    <mergeCell ref="AE40:AG42"/>
    <mergeCell ref="AO32:AP32"/>
    <mergeCell ref="AO29:AQ29"/>
    <mergeCell ref="AJ29:AL29"/>
    <mergeCell ref="G32:J32"/>
    <mergeCell ref="S32:V32"/>
    <mergeCell ref="K32:R32"/>
    <mergeCell ref="AL32:AM32"/>
    <mergeCell ref="W32:AC32"/>
    <mergeCell ref="AB39:AD39"/>
    <mergeCell ref="AB40:AD42"/>
    <mergeCell ref="B39:R39"/>
    <mergeCell ref="B40:R42"/>
    <mergeCell ref="S42:U42"/>
    <mergeCell ref="S41:U41"/>
    <mergeCell ref="S40:U40"/>
    <mergeCell ref="S39:AA39"/>
    <mergeCell ref="V42:Z42"/>
    <mergeCell ref="V41:Z41"/>
    <mergeCell ref="V40:Z40"/>
    <mergeCell ref="A22:A23"/>
    <mergeCell ref="A20:A21"/>
    <mergeCell ref="A18:A19"/>
    <mergeCell ref="A16:A17"/>
    <mergeCell ref="A14:A15"/>
    <mergeCell ref="B16:G17"/>
    <mergeCell ref="B14:G15"/>
    <mergeCell ref="I15:M15"/>
    <mergeCell ref="I14:M14"/>
    <mergeCell ref="B22:G23"/>
    <mergeCell ref="B20:G21"/>
    <mergeCell ref="B18:G19"/>
    <mergeCell ref="I23:M23"/>
    <mergeCell ref="I22:M22"/>
    <mergeCell ref="I20:M20"/>
    <mergeCell ref="I19:M19"/>
    <mergeCell ref="S3:Y3"/>
    <mergeCell ref="S9:Y9"/>
    <mergeCell ref="S8:Y8"/>
    <mergeCell ref="S7:Y7"/>
    <mergeCell ref="S6:Y6"/>
    <mergeCell ref="S5:Y5"/>
    <mergeCell ref="S4:Y4"/>
    <mergeCell ref="AP13:AR13"/>
    <mergeCell ref="W17:AO17"/>
    <mergeCell ref="W16:AO16"/>
    <mergeCell ref="W15:AO15"/>
    <mergeCell ref="W14:AO14"/>
    <mergeCell ref="V13:AO13"/>
    <mergeCell ref="AP16:AR17"/>
    <mergeCell ref="AP14:AR15"/>
    <mergeCell ref="O17:U17"/>
    <mergeCell ref="AJ11:AL11"/>
    <mergeCell ref="A3:E8"/>
    <mergeCell ref="B9:E9"/>
    <mergeCell ref="G30:J31"/>
    <mergeCell ref="K28:S28"/>
    <mergeCell ref="T28:W28"/>
    <mergeCell ref="X28:AG28"/>
    <mergeCell ref="AH28:AK28"/>
    <mergeCell ref="AO28:AR28"/>
    <mergeCell ref="AL28:AN28"/>
    <mergeCell ref="G29:I29"/>
    <mergeCell ref="J29:K29"/>
    <mergeCell ref="S29:T29"/>
    <mergeCell ref="Q29:R29"/>
    <mergeCell ref="U29:W29"/>
    <mergeCell ref="X29:Y29"/>
    <mergeCell ref="AE29:AF29"/>
    <mergeCell ref="AG29:AH29"/>
    <mergeCell ref="A28:E34"/>
    <mergeCell ref="AH32:AJ32"/>
    <mergeCell ref="AD32:AG32"/>
    <mergeCell ref="W23:AO23"/>
    <mergeCell ref="W22:AO22"/>
    <mergeCell ref="W21:AO21"/>
    <mergeCell ref="W20:AO20"/>
  </mergeCells>
  <phoneticPr fontId="2"/>
  <conditionalFormatting sqref="A14:O23 V14:W23">
    <cfRule type="expression" dxfId="31" priority="30">
      <formula>$AT14="不要"</formula>
    </cfRule>
  </conditionalFormatting>
  <conditionalFormatting sqref="A27:AR35">
    <cfRule type="expression" dxfId="30" priority="18">
      <formula>$BH$5="不要"</formula>
    </cfRule>
  </conditionalFormatting>
  <conditionalFormatting sqref="B14 B16 B18 B20 B22">
    <cfRule type="expression" dxfId="29" priority="51">
      <formula>$BC$5="必須"</formula>
    </cfRule>
  </conditionalFormatting>
  <conditionalFormatting sqref="B13:G23">
    <cfRule type="expression" dxfId="28" priority="42">
      <formula>$BC$5="不要"</formula>
    </cfRule>
  </conditionalFormatting>
  <conditionalFormatting sqref="H14:I23">
    <cfRule type="expression" dxfId="27" priority="50">
      <formula>$BD$5="必須"</formula>
    </cfRule>
  </conditionalFormatting>
  <conditionalFormatting sqref="H13:M23">
    <cfRule type="expression" dxfId="26" priority="22">
      <formula>AND($AV$5=2,$AW$9&lt;&gt;1,$AT13="新)")</formula>
    </cfRule>
    <cfRule type="expression" dxfId="25" priority="41">
      <formula>$BD$5="不要"</formula>
    </cfRule>
  </conditionalFormatting>
  <conditionalFormatting sqref="L4:L5 L7:L9">
    <cfRule type="expression" dxfId="24" priority="34">
      <formula>$AV$5=$AT4</formula>
    </cfRule>
  </conditionalFormatting>
  <conditionalFormatting sqref="L6:R6">
    <cfRule type="expression" dxfId="23" priority="24">
      <formula>$AV$5&lt;&gt;2</formula>
    </cfRule>
  </conditionalFormatting>
  <conditionalFormatting sqref="M4:M9">
    <cfRule type="expression" dxfId="22" priority="25">
      <formula>$AV$5=$AT4</formula>
    </cfRule>
  </conditionalFormatting>
  <conditionalFormatting sqref="N14:O14 N16:O16 N18:O18 N20:O20 N22:O22">
    <cfRule type="expression" dxfId="21" priority="49">
      <formula>$BE$5="必須"</formula>
    </cfRule>
  </conditionalFormatting>
  <conditionalFormatting sqref="N14:O23">
    <cfRule type="expression" dxfId="20" priority="2">
      <formula>AND($AV$5=2,$AX$9&lt;&gt;1,$AW$9&lt;&gt;1,$AY$9=1)</formula>
    </cfRule>
    <cfRule type="expression" dxfId="19" priority="4">
      <formula>$BE$5="不要"</formula>
    </cfRule>
  </conditionalFormatting>
  <conditionalFormatting sqref="N15:O15">
    <cfRule type="expression" dxfId="18" priority="17">
      <formula>$BE$5="必須"</formula>
    </cfRule>
  </conditionalFormatting>
  <conditionalFormatting sqref="N17:O17">
    <cfRule type="expression" dxfId="17" priority="14">
      <formula>$BE$5="必須"</formula>
    </cfRule>
  </conditionalFormatting>
  <conditionalFormatting sqref="N19:O19">
    <cfRule type="expression" dxfId="16" priority="11">
      <formula>$BE$5="必須"</formula>
    </cfRule>
  </conditionalFormatting>
  <conditionalFormatting sqref="N21:O21">
    <cfRule type="expression" dxfId="15" priority="8">
      <formula>$BE$5="必須"</formula>
    </cfRule>
  </conditionalFormatting>
  <conditionalFormatting sqref="N23:O23">
    <cfRule type="expression" dxfId="14" priority="5">
      <formula>$BE$5="必須"</formula>
    </cfRule>
  </conditionalFormatting>
  <conditionalFormatting sqref="N13:U13">
    <cfRule type="expression" dxfId="13" priority="40">
      <formula>$BE$5="不要"</formula>
    </cfRule>
  </conditionalFormatting>
  <conditionalFormatting sqref="N13:U23">
    <cfRule type="expression" dxfId="12" priority="1">
      <formula>AND($AV$5=2,$AW$9=1)</formula>
    </cfRule>
    <cfRule type="expression" dxfId="11" priority="21">
      <formula>AND($AV$5=2,$AX$9&lt;&gt;1,$AT13="新)")</formula>
    </cfRule>
  </conditionalFormatting>
  <conditionalFormatting sqref="S4:S9 Z4:Z9">
    <cfRule type="expression" dxfId="10" priority="33">
      <formula>S4&lt;&gt;""</formula>
    </cfRule>
  </conditionalFormatting>
  <conditionalFormatting sqref="V13 V14:W23">
    <cfRule type="expression" dxfId="9" priority="20">
      <formula>AND($AV$5=2,$AY$9&lt;&gt;1,$AT13="新)")</formula>
    </cfRule>
    <cfRule type="expression" dxfId="8" priority="38">
      <formula>$BG$5="不要"</formula>
    </cfRule>
  </conditionalFormatting>
  <conditionalFormatting sqref="V14:W23">
    <cfRule type="expression" dxfId="7" priority="47">
      <formula>$BG$5="必須"</formula>
    </cfRule>
  </conditionalFormatting>
  <conditionalFormatting sqref="AJ11:AR11">
    <cfRule type="expression" dxfId="6" priority="23">
      <formula>$AV$5&lt;&gt;2</formula>
    </cfRule>
  </conditionalFormatting>
  <conditionalFormatting sqref="AL25:AR25">
    <cfRule type="expression" dxfId="5" priority="35">
      <formula>$BI$5="不要"</formula>
    </cfRule>
  </conditionalFormatting>
  <conditionalFormatting sqref="AM11:AN11">
    <cfRule type="expression" dxfId="4" priority="57">
      <formula>AND($AM$11="",$AV$5=2)</formula>
    </cfRule>
  </conditionalFormatting>
  <conditionalFormatting sqref="AP13:AP14 AP16 AP18 AP20 AP22">
    <cfRule type="expression" dxfId="3" priority="39">
      <formula>$BF$5="不要"</formula>
    </cfRule>
  </conditionalFormatting>
  <conditionalFormatting sqref="AP14 AP16 AP18 AP20 AP22">
    <cfRule type="expression" dxfId="2" priority="48">
      <formula>$BF$5="必須"</formula>
    </cfRule>
    <cfRule type="expression" dxfId="1" priority="59">
      <formula>$AT14="不要"</formula>
    </cfRule>
  </conditionalFormatting>
  <conditionalFormatting sqref="AP25">
    <cfRule type="expression" dxfId="0" priority="44">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J11:U11 AE11:AI11 W14:W23 AB40:AR42 K30:AR32 B40"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AO32:AP32 C11:F11 X11:AA11 AM11:AN11 AL32:AM32 K28 O14:O23 W32:AC32 AH32:AJ32 V40:V42" xr:uid="{5A0B435E-B8FC-44CB-B15A-7995CA76BE0C}"/>
  </dataValidations>
  <pageMargins left="0" right="0" top="0" bottom="0" header="0" footer="0"/>
  <pageSetup paperSize="9" scale="7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47625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47625</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19050</xdr:rowOff>
                  </from>
                  <to>
                    <xdr:col>15</xdr:col>
                    <xdr:colOff>171450</xdr:colOff>
                    <xdr:row>5</xdr:row>
                    <xdr:rowOff>209550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200025</xdr:colOff>
                    <xdr:row>5</xdr:row>
                    <xdr:rowOff>19050</xdr:rowOff>
                  </from>
                  <to>
                    <xdr:col>17</xdr:col>
                    <xdr:colOff>219075</xdr:colOff>
                    <xdr:row>5</xdr:row>
                    <xdr:rowOff>209550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209550</xdr:colOff>
                    <xdr:row>5</xdr:row>
                    <xdr:rowOff>19050</xdr:rowOff>
                  </from>
                  <to>
                    <xdr:col>13</xdr:col>
                    <xdr:colOff>228600</xdr:colOff>
                    <xdr:row>5</xdr:row>
                    <xdr:rowOff>200025</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42</xdr:col>
                    <xdr:colOff>19050</xdr:colOff>
                    <xdr:row>26</xdr:row>
                    <xdr:rowOff>28575</xdr:rowOff>
                  </from>
                  <to>
                    <xdr:col>42</xdr:col>
                    <xdr:colOff>285750</xdr:colOff>
                    <xdr:row>28</xdr:row>
                    <xdr:rowOff>28575</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200025</xdr:colOff>
                    <xdr:row>26</xdr:row>
                    <xdr:rowOff>28575</xdr:rowOff>
                  </from>
                  <to>
                    <xdr:col>39</xdr:col>
                    <xdr:colOff>171450</xdr:colOff>
                    <xdr:row>28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AP22 AP16 AP14 AP18 AP20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theme="5" tint="0.39997558519241921"/>
  </sheetPr>
  <dimension ref="A1:H4"/>
  <sheetViews>
    <sheetView zoomScaleNormal="100" workbookViewId="0">
      <pane ySplit="1" topLeftCell="A2" activePane="bottomLeft" state="frozen"/>
      <selection pane="bottomLeft"/>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7.75" style="7" customWidth="1"/>
    <col min="6" max="6" width="15.5" style="7" bestFit="1" customWidth="1"/>
    <col min="7" max="7" width="20.625" style="7" bestFit="1" customWidth="1"/>
    <col min="8" max="8" width="9.75" style="7" bestFit="1" customWidth="1"/>
    <col min="9" max="16384" width="9.125" style="7"/>
  </cols>
  <sheetData>
    <row r="1" spans="1:8">
      <c r="A1" s="119" t="s">
        <v>25</v>
      </c>
      <c r="B1" s="119" t="s">
        <v>28</v>
      </c>
      <c r="C1" s="119" t="s">
        <v>29</v>
      </c>
      <c r="D1" s="119" t="s">
        <v>30</v>
      </c>
      <c r="E1" s="119" t="s">
        <v>136</v>
      </c>
      <c r="F1" s="119" t="s">
        <v>26</v>
      </c>
      <c r="G1" s="119" t="s">
        <v>27</v>
      </c>
      <c r="H1" s="119" t="s">
        <v>47</v>
      </c>
    </row>
    <row r="2" spans="1:8">
      <c r="A2" s="33" t="s">
        <v>137</v>
      </c>
      <c r="B2" s="33" t="s">
        <v>135</v>
      </c>
      <c r="C2" s="33" t="s">
        <v>138</v>
      </c>
      <c r="D2" s="33" t="s">
        <v>139</v>
      </c>
      <c r="E2" s="33" t="s">
        <v>140</v>
      </c>
      <c r="F2" s="33" t="s">
        <v>141</v>
      </c>
      <c r="G2" s="34" t="s">
        <v>142</v>
      </c>
      <c r="H2" s="35" t="s">
        <v>50</v>
      </c>
    </row>
    <row r="4" spans="1:8"/>
  </sheetData>
  <phoneticPr fontId="1"/>
  <hyperlinks>
    <hyperlink ref="G2" r:id="rId1" display="skk.ad@satuki.or.jp" xr:uid="{FF9BF2AA-BC29-49FA-9B95-3829C941B215}"/>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theme="5" tint="0.39997558519241921"/>
  </sheetPr>
  <dimension ref="A1:D2"/>
  <sheetViews>
    <sheetView zoomScale="130" zoomScaleNormal="130" workbookViewId="0">
      <pane ySplit="1" topLeftCell="A2" activePane="bottomLeft" state="frozen"/>
      <selection pane="bottomLeft"/>
    </sheetView>
  </sheetViews>
  <sheetFormatPr defaultColWidth="9" defaultRowHeight="84.75" customHeight="1"/>
  <cols>
    <col min="1" max="1" width="16.5" style="21" customWidth="1"/>
    <col min="2" max="2" width="19.25" style="7" customWidth="1"/>
    <col min="3" max="16384" width="9" style="7"/>
  </cols>
  <sheetData>
    <row r="1" spans="1:4" ht="15.75">
      <c r="A1" s="120" t="s">
        <v>48</v>
      </c>
      <c r="B1" s="120"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theme="5" tint="0.39997558519241921"/>
  </sheetPr>
  <dimension ref="A1:O9"/>
  <sheetViews>
    <sheetView zoomScaleNormal="100" workbookViewId="0">
      <pane ySplit="2" topLeftCell="A3" activePane="bottomLeft" state="frozen"/>
      <selection pane="bottomLeft"/>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287" t="s">
        <v>37</v>
      </c>
      <c r="B1" s="287" t="s">
        <v>39</v>
      </c>
      <c r="C1" s="289" t="s">
        <v>72</v>
      </c>
      <c r="D1" s="290"/>
      <c r="E1" s="290"/>
      <c r="F1" s="290"/>
      <c r="G1" s="291"/>
      <c r="H1" s="289" t="s">
        <v>57</v>
      </c>
      <c r="I1" s="290"/>
      <c r="J1" s="290"/>
      <c r="K1" s="290"/>
      <c r="L1" s="290"/>
      <c r="M1" s="290"/>
      <c r="N1" s="290"/>
      <c r="O1" s="291"/>
    </row>
    <row r="2" spans="1:15">
      <c r="A2" s="288"/>
      <c r="B2" s="288"/>
      <c r="C2" s="121" t="s">
        <v>52</v>
      </c>
      <c r="D2" s="121" t="s">
        <v>53</v>
      </c>
      <c r="E2" s="121" t="s">
        <v>54</v>
      </c>
      <c r="F2" s="121" t="s">
        <v>55</v>
      </c>
      <c r="G2" s="121" t="s">
        <v>56</v>
      </c>
      <c r="H2" s="122" t="s">
        <v>58</v>
      </c>
      <c r="I2" s="122" t="s">
        <v>59</v>
      </c>
      <c r="J2" s="122" t="s">
        <v>60</v>
      </c>
      <c r="K2" s="122" t="s">
        <v>61</v>
      </c>
      <c r="L2" s="122" t="s">
        <v>62</v>
      </c>
      <c r="M2" s="122" t="s">
        <v>38</v>
      </c>
      <c r="N2" s="122" t="s">
        <v>64</v>
      </c>
      <c r="O2" s="122" t="s">
        <v>85</v>
      </c>
    </row>
    <row r="3" spans="1:15">
      <c r="A3" s="36">
        <v>1</v>
      </c>
      <c r="B3" s="36" t="s">
        <v>1</v>
      </c>
      <c r="C3" s="37" t="s">
        <v>108</v>
      </c>
      <c r="D3" s="37" t="s">
        <v>82</v>
      </c>
      <c r="E3" s="37" t="s">
        <v>83</v>
      </c>
      <c r="F3" s="37" t="s">
        <v>108</v>
      </c>
      <c r="G3" s="37" t="s">
        <v>105</v>
      </c>
      <c r="H3" s="32" t="s">
        <v>41</v>
      </c>
      <c r="I3" s="32" t="s">
        <v>45</v>
      </c>
      <c r="J3" s="32" t="s">
        <v>42</v>
      </c>
      <c r="K3" s="32" t="s">
        <v>40</v>
      </c>
      <c r="L3" s="32" t="s">
        <v>42</v>
      </c>
      <c r="M3" s="32" t="s">
        <v>41</v>
      </c>
      <c r="N3" s="32" t="s">
        <v>43</v>
      </c>
      <c r="O3" s="32" t="s">
        <v>41</v>
      </c>
    </row>
    <row r="4" spans="1:15">
      <c r="A4" s="36">
        <v>2</v>
      </c>
      <c r="B4" s="36" t="s">
        <v>73</v>
      </c>
      <c r="C4" s="37" t="s">
        <v>63</v>
      </c>
      <c r="D4" s="37" t="s">
        <v>82</v>
      </c>
      <c r="E4" s="37" t="s">
        <v>83</v>
      </c>
      <c r="F4" s="37" t="s">
        <v>108</v>
      </c>
      <c r="G4" s="37" t="s">
        <v>105</v>
      </c>
      <c r="H4" s="32" t="s">
        <v>44</v>
      </c>
      <c r="I4" s="32" t="s">
        <v>45</v>
      </c>
      <c r="J4" s="32" t="s">
        <v>45</v>
      </c>
      <c r="K4" s="32" t="s">
        <v>40</v>
      </c>
      <c r="L4" s="32" t="s">
        <v>42</v>
      </c>
      <c r="M4" s="32" t="s">
        <v>41</v>
      </c>
      <c r="N4" s="32" t="s">
        <v>41</v>
      </c>
      <c r="O4" s="32" t="s">
        <v>86</v>
      </c>
    </row>
    <row r="5" spans="1:15">
      <c r="A5" s="36">
        <v>3</v>
      </c>
      <c r="B5" s="36" t="s">
        <v>23</v>
      </c>
      <c r="C5" s="37" t="s">
        <v>108</v>
      </c>
      <c r="D5" s="37" t="s">
        <v>108</v>
      </c>
      <c r="E5" s="37" t="s">
        <v>108</v>
      </c>
      <c r="F5" s="37" t="s">
        <v>108</v>
      </c>
      <c r="G5" s="37" t="s">
        <v>108</v>
      </c>
      <c r="H5" s="32" t="s">
        <v>40</v>
      </c>
      <c r="I5" s="32" t="s">
        <v>40</v>
      </c>
      <c r="J5" s="32" t="s">
        <v>40</v>
      </c>
      <c r="K5" s="32" t="s">
        <v>40</v>
      </c>
      <c r="L5" s="32" t="s">
        <v>40</v>
      </c>
      <c r="M5" s="32" t="s">
        <v>43</v>
      </c>
      <c r="N5" s="32" t="s">
        <v>40</v>
      </c>
      <c r="O5" s="32" t="s">
        <v>40</v>
      </c>
    </row>
    <row r="6" spans="1:15">
      <c r="A6" s="36">
        <v>4</v>
      </c>
      <c r="B6" s="36" t="s">
        <v>2</v>
      </c>
      <c r="C6" s="37" t="s">
        <v>63</v>
      </c>
      <c r="D6" s="37" t="s">
        <v>109</v>
      </c>
      <c r="E6" s="37" t="s">
        <v>108</v>
      </c>
      <c r="F6" s="37" t="s">
        <v>108</v>
      </c>
      <c r="G6" s="37" t="s">
        <v>105</v>
      </c>
      <c r="H6" s="32" t="s">
        <v>43</v>
      </c>
      <c r="I6" s="32" t="s">
        <v>45</v>
      </c>
      <c r="J6" s="32" t="s">
        <v>40</v>
      </c>
      <c r="K6" s="32" t="s">
        <v>40</v>
      </c>
      <c r="L6" s="32" t="s">
        <v>45</v>
      </c>
      <c r="M6" s="32" t="s">
        <v>41</v>
      </c>
      <c r="N6" s="32" t="s">
        <v>41</v>
      </c>
      <c r="O6" s="32" t="s">
        <v>41</v>
      </c>
    </row>
    <row r="7" spans="1:15">
      <c r="A7" s="36">
        <v>5</v>
      </c>
      <c r="B7" s="36" t="s">
        <v>3</v>
      </c>
      <c r="C7" s="37" t="s">
        <v>63</v>
      </c>
      <c r="D7" s="37" t="s">
        <v>109</v>
      </c>
      <c r="E7" s="37" t="s">
        <v>108</v>
      </c>
      <c r="F7" s="37" t="s">
        <v>84</v>
      </c>
      <c r="G7" s="37" t="s">
        <v>107</v>
      </c>
      <c r="H7" s="32" t="s">
        <v>43</v>
      </c>
      <c r="I7" s="32" t="s">
        <v>45</v>
      </c>
      <c r="J7" s="32" t="s">
        <v>40</v>
      </c>
      <c r="K7" s="32" t="s">
        <v>45</v>
      </c>
      <c r="L7" s="32" t="s">
        <v>45</v>
      </c>
      <c r="M7" s="32" t="s">
        <v>40</v>
      </c>
      <c r="N7" s="32" t="s">
        <v>40</v>
      </c>
      <c r="O7" s="32"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theme="5" tint="0.39997558519241921"/>
  </sheetPr>
  <dimension ref="A1:Q34"/>
  <sheetViews>
    <sheetView zoomScale="85" zoomScaleNormal="85" workbookViewId="0">
      <pane ySplit="1" topLeftCell="A2" activePane="bottomLeft" state="frozen"/>
      <selection pane="bottomLeft"/>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100.25" style="7" bestFit="1" customWidth="1"/>
    <col min="7" max="7" width="7.25" style="7" customWidth="1"/>
    <col min="8" max="16384" width="9" style="7"/>
  </cols>
  <sheetData>
    <row r="1" spans="1:8">
      <c r="A1" s="44" t="s">
        <v>68</v>
      </c>
      <c r="B1" s="119" t="s">
        <v>66</v>
      </c>
      <c r="C1" s="119" t="s">
        <v>69</v>
      </c>
      <c r="D1" s="119" t="s">
        <v>70</v>
      </c>
      <c r="E1" s="121" t="s">
        <v>77</v>
      </c>
      <c r="F1" s="121" t="s">
        <v>76</v>
      </c>
    </row>
    <row r="2" spans="1:8">
      <c r="A2" s="123" t="str">
        <f>B2&amp;"-"&amp;D2</f>
        <v>1-1</v>
      </c>
      <c r="B2" s="35">
        <v>1</v>
      </c>
      <c r="C2" s="123" t="str">
        <f>INDEX(カテゴリ別情報!B:B,MATCH(必要書類及び注意事項!B2,カテゴリ別情報!A:A,0))</f>
        <v>新規・追加申込</v>
      </c>
      <c r="D2" s="35">
        <v>1</v>
      </c>
      <c r="E2" s="35" t="s">
        <v>98</v>
      </c>
      <c r="F2" s="35" t="s">
        <v>110</v>
      </c>
    </row>
    <row r="3" spans="1:8">
      <c r="A3" s="123" t="str">
        <f t="shared" ref="A3:A31" si="0">B3&amp;"-"&amp;D3</f>
        <v>1-2</v>
      </c>
      <c r="B3" s="35">
        <v>1</v>
      </c>
      <c r="C3" s="123" t="str">
        <f>INDEX(カテゴリ別情報!B:B,MATCH(必要書類及び注意事項!B3,カテゴリ別情報!A:A,0))</f>
        <v>新規・追加申込</v>
      </c>
      <c r="D3" s="35">
        <v>2</v>
      </c>
      <c r="E3" s="35" t="s">
        <v>99</v>
      </c>
      <c r="F3" s="35" t="s">
        <v>111</v>
      </c>
    </row>
    <row r="4" spans="1:8">
      <c r="A4" s="123" t="str">
        <f t="shared" si="0"/>
        <v>1-3</v>
      </c>
      <c r="B4" s="35">
        <v>1</v>
      </c>
      <c r="C4" s="123" t="str">
        <f>INDEX(カテゴリ別情報!B:B,MATCH(必要書類及び注意事項!B4,カテゴリ別情報!A:A,0))</f>
        <v>新規・追加申込</v>
      </c>
      <c r="D4" s="35">
        <v>3</v>
      </c>
      <c r="E4" s="35" t="s">
        <v>100</v>
      </c>
      <c r="F4" s="35" t="s">
        <v>112</v>
      </c>
    </row>
    <row r="5" spans="1:8">
      <c r="A5" s="123" t="str">
        <f t="shared" si="0"/>
        <v>1-4</v>
      </c>
      <c r="B5" s="35">
        <v>1</v>
      </c>
      <c r="C5" s="123" t="str">
        <f>INDEX(カテゴリ別情報!B:B,MATCH(必要書類及び注意事項!B5,カテゴリ別情報!A:A,0))</f>
        <v>新規・追加申込</v>
      </c>
      <c r="D5" s="35">
        <v>4</v>
      </c>
      <c r="E5" s="35" t="s">
        <v>81</v>
      </c>
      <c r="F5" s="35"/>
    </row>
    <row r="6" spans="1:8">
      <c r="A6" s="123" t="str">
        <f t="shared" si="0"/>
        <v>1-5</v>
      </c>
      <c r="B6" s="35">
        <v>1</v>
      </c>
      <c r="C6" s="123" t="str">
        <f>INDEX(カテゴリ別情報!B:B,MATCH(必要書類及び注意事項!B6,カテゴリ別情報!A:A,0))</f>
        <v>新規・追加申込</v>
      </c>
      <c r="D6" s="35">
        <v>5</v>
      </c>
      <c r="E6" s="35"/>
      <c r="F6" s="35"/>
    </row>
    <row r="7" spans="1:8">
      <c r="A7" s="123" t="str">
        <f t="shared" si="0"/>
        <v>1-6</v>
      </c>
      <c r="B7" s="35">
        <v>1</v>
      </c>
      <c r="C7" s="123" t="str">
        <f>INDEX(カテゴリ別情報!B:B,MATCH(必要書類及び注意事項!B7,カテゴリ別情報!A:A,0))</f>
        <v>新規・追加申込</v>
      </c>
      <c r="D7" s="35">
        <v>6</v>
      </c>
      <c r="E7" s="35"/>
      <c r="F7" s="35"/>
    </row>
    <row r="8" spans="1:8">
      <c r="A8" s="123" t="str">
        <f t="shared" si="0"/>
        <v>2-1</v>
      </c>
      <c r="B8" s="35">
        <v>2</v>
      </c>
      <c r="C8" s="123" t="str">
        <f>INDEX(カテゴリ別情報!B:B,MATCH(必要書類及び注意事項!B8,カテゴリ別情報!A:A,0))</f>
        <v>変更（車両、車載器、部署）</v>
      </c>
      <c r="D8" s="35">
        <v>1</v>
      </c>
      <c r="E8" s="35" t="s">
        <v>98</v>
      </c>
      <c r="F8" s="35" t="s">
        <v>110</v>
      </c>
    </row>
    <row r="9" spans="1:8">
      <c r="A9" s="123" t="str">
        <f t="shared" si="0"/>
        <v>2-2</v>
      </c>
      <c r="B9" s="35">
        <v>2</v>
      </c>
      <c r="C9" s="123" t="str">
        <f>INDEX(カテゴリ別情報!B:B,MATCH(必要書類及び注意事項!B9,カテゴリ別情報!A:A,0))</f>
        <v>変更（車両、車載器、部署）</v>
      </c>
      <c r="D9" s="35">
        <v>2</v>
      </c>
      <c r="E9" s="35" t="s">
        <v>99</v>
      </c>
      <c r="F9" s="35" t="s">
        <v>111</v>
      </c>
    </row>
    <row r="10" spans="1:8">
      <c r="A10" s="123" t="str">
        <f t="shared" si="0"/>
        <v>2-3</v>
      </c>
      <c r="B10" s="35">
        <v>2</v>
      </c>
      <c r="C10" s="123" t="str">
        <f>INDEX(カテゴリ別情報!B:B,MATCH(必要書類及び注意事項!B10,カテゴリ別情報!A:A,0))</f>
        <v>変更（車両、車載器、部署）</v>
      </c>
      <c r="D10" s="35">
        <v>3</v>
      </c>
      <c r="E10" s="35" t="s">
        <v>100</v>
      </c>
      <c r="F10" s="35" t="s">
        <v>112</v>
      </c>
    </row>
    <row r="11" spans="1:8">
      <c r="A11" s="123" t="str">
        <f t="shared" si="0"/>
        <v>2-4</v>
      </c>
      <c r="B11" s="35">
        <v>2</v>
      </c>
      <c r="C11" s="123" t="str">
        <f>INDEX(カテゴリ別情報!B:B,MATCH(必要書類及び注意事項!B11,カテゴリ別情報!A:A,0))</f>
        <v>変更（車両、車載器、部署）</v>
      </c>
      <c r="D11" s="35">
        <v>4</v>
      </c>
      <c r="E11" s="35" t="s">
        <v>81</v>
      </c>
      <c r="F11" s="35" t="s">
        <v>113</v>
      </c>
    </row>
    <row r="12" spans="1:8">
      <c r="A12" s="123" t="str">
        <f t="shared" si="0"/>
        <v>2-5</v>
      </c>
      <c r="B12" s="35">
        <v>2</v>
      </c>
      <c r="C12" s="123" t="str">
        <f>INDEX(カテゴリ別情報!B:B,MATCH(必要書類及び注意事項!B12,カテゴリ別情報!A:A,0))</f>
        <v>変更（車両、車載器、部署）</v>
      </c>
      <c r="D12" s="35">
        <v>5</v>
      </c>
      <c r="E12" s="35"/>
      <c r="F12" s="35" t="s">
        <v>114</v>
      </c>
    </row>
    <row r="13" spans="1:8">
      <c r="A13" s="123" t="str">
        <f t="shared" si="0"/>
        <v>2-6</v>
      </c>
      <c r="B13" s="35">
        <v>2</v>
      </c>
      <c r="C13" s="123" t="str">
        <f>INDEX(カテゴリ別情報!B:B,MATCH(必要書類及び注意事項!B13,カテゴリ別情報!A:A,0))</f>
        <v>変更（車両、車載器、部署）</v>
      </c>
      <c r="D13" s="35">
        <v>6</v>
      </c>
      <c r="E13" s="35"/>
      <c r="F13" s="35"/>
    </row>
    <row r="14" spans="1:8">
      <c r="A14" s="123" t="str">
        <f t="shared" si="0"/>
        <v>3-1</v>
      </c>
      <c r="B14" s="35">
        <v>3</v>
      </c>
      <c r="C14" s="123" t="str">
        <f>INDEX(カテゴリ別情報!B:B,MATCH(必要書類及び注意事項!B14,カテゴリ別情報!A:A,0))</f>
        <v>紛失・盗難</v>
      </c>
      <c r="D14" s="35">
        <v>1</v>
      </c>
      <c r="E14" s="35"/>
      <c r="F14" s="35" t="s">
        <v>89</v>
      </c>
    </row>
    <row r="15" spans="1:8">
      <c r="A15" s="123" t="str">
        <f t="shared" si="0"/>
        <v>3-2</v>
      </c>
      <c r="B15" s="35">
        <v>3</v>
      </c>
      <c r="C15" s="123" t="str">
        <f>INDEX(カテゴリ別情報!B:B,MATCH(必要書類及び注意事項!B15,カテゴリ別情報!A:A,0))</f>
        <v>紛失・盗難</v>
      </c>
      <c r="D15" s="35">
        <v>2</v>
      </c>
      <c r="E15" s="35"/>
      <c r="F15" s="35" t="s">
        <v>33</v>
      </c>
    </row>
    <row r="16" spans="1:8">
      <c r="A16" s="123" t="str">
        <f t="shared" si="0"/>
        <v>3-3</v>
      </c>
      <c r="B16" s="35">
        <v>3</v>
      </c>
      <c r="C16" s="123" t="str">
        <f>INDEX(カテゴリ別情報!B:B,MATCH(必要書類及び注意事項!B16,カテゴリ別情報!A:A,0))</f>
        <v>紛失・盗難</v>
      </c>
      <c r="D16" s="35">
        <v>3</v>
      </c>
      <c r="E16" s="35"/>
      <c r="F16" s="35" t="s">
        <v>34</v>
      </c>
    </row>
    <row r="17" spans="1:17">
      <c r="A17" s="123" t="str">
        <f t="shared" si="0"/>
        <v>3-4</v>
      </c>
      <c r="B17" s="35">
        <v>3</v>
      </c>
      <c r="C17" s="123" t="str">
        <f>INDEX(カテゴリ別情報!B:B,MATCH(必要書類及び注意事項!B17,カテゴリ別情報!A:A,0))</f>
        <v>紛失・盗難</v>
      </c>
      <c r="D17" s="35">
        <v>4</v>
      </c>
      <c r="E17" s="35"/>
      <c r="F17" s="35" t="s">
        <v>32</v>
      </c>
    </row>
    <row r="18" spans="1:17">
      <c r="A18" s="123" t="str">
        <f t="shared" si="0"/>
        <v>3-5</v>
      </c>
      <c r="B18" s="35">
        <v>3</v>
      </c>
      <c r="C18" s="123" t="str">
        <f>INDEX(カテゴリ別情報!B:B,MATCH(必要書類及び注意事項!B18,カテゴリ別情報!A:A,0))</f>
        <v>紛失・盗難</v>
      </c>
      <c r="D18" s="35">
        <v>5</v>
      </c>
      <c r="E18" s="35"/>
      <c r="F18" s="35"/>
    </row>
    <row r="19" spans="1:17">
      <c r="A19" s="123" t="str">
        <f t="shared" si="0"/>
        <v>3-6</v>
      </c>
      <c r="B19" s="35">
        <v>3</v>
      </c>
      <c r="C19" s="123" t="str">
        <f>INDEX(カテゴリ別情報!B:B,MATCH(必要書類及び注意事項!B19,カテゴリ別情報!A:A,0))</f>
        <v>紛失・盗難</v>
      </c>
      <c r="D19" s="35">
        <v>6</v>
      </c>
      <c r="E19" s="35"/>
      <c r="F19" s="35"/>
    </row>
    <row r="20" spans="1:17" ht="18.75">
      <c r="A20" s="123" t="str">
        <f t="shared" si="0"/>
        <v>4-1</v>
      </c>
      <c r="B20" s="35">
        <v>4</v>
      </c>
      <c r="C20" s="123" t="str">
        <f>INDEX(カテゴリ別情報!B:B,MATCH(必要書類及び注意事項!B20,カテゴリ別情報!A:A,0))</f>
        <v>再発行</v>
      </c>
      <c r="D20" s="35">
        <v>1</v>
      </c>
      <c r="E20" s="35" t="s">
        <v>90</v>
      </c>
      <c r="F20" s="35" t="s">
        <v>115</v>
      </c>
      <c r="H20"/>
      <c r="I20"/>
      <c r="J20"/>
      <c r="K20"/>
      <c r="L20"/>
      <c r="M20"/>
      <c r="N20"/>
      <c r="O20"/>
      <c r="P20"/>
      <c r="Q20"/>
    </row>
    <row r="21" spans="1:17" ht="18.75">
      <c r="A21" s="123" t="str">
        <f t="shared" si="0"/>
        <v>4-2</v>
      </c>
      <c r="B21" s="35">
        <v>4</v>
      </c>
      <c r="C21" s="123" t="str">
        <f>INDEX(カテゴリ別情報!B:B,MATCH(必要書類及び注意事項!B21,カテゴリ別情報!A:A,0))</f>
        <v>再発行</v>
      </c>
      <c r="D21" s="35">
        <v>2</v>
      </c>
      <c r="E21" s="35"/>
      <c r="F21" s="35" t="s">
        <v>116</v>
      </c>
      <c r="H21"/>
      <c r="I21"/>
      <c r="J21"/>
      <c r="K21"/>
      <c r="L21"/>
      <c r="M21"/>
      <c r="N21"/>
      <c r="O21"/>
      <c r="P21"/>
      <c r="Q21"/>
    </row>
    <row r="22" spans="1:17" ht="18.75">
      <c r="A22" s="123" t="str">
        <f t="shared" si="0"/>
        <v>4-3</v>
      </c>
      <c r="B22" s="35">
        <v>4</v>
      </c>
      <c r="C22" s="123" t="str">
        <f>INDEX(カテゴリ別情報!B:B,MATCH(必要書類及び注意事項!B22,カテゴリ別情報!A:A,0))</f>
        <v>再発行</v>
      </c>
      <c r="D22" s="35">
        <v>3</v>
      </c>
      <c r="E22" s="35"/>
      <c r="F22" s="35" t="s">
        <v>117</v>
      </c>
      <c r="H22"/>
      <c r="I22"/>
      <c r="J22"/>
      <c r="K22"/>
      <c r="L22"/>
      <c r="M22"/>
      <c r="N22"/>
      <c r="O22"/>
      <c r="P22"/>
      <c r="Q22"/>
    </row>
    <row r="23" spans="1:17" ht="18.75">
      <c r="A23" s="123" t="str">
        <f t="shared" si="0"/>
        <v>4-4</v>
      </c>
      <c r="B23" s="35">
        <v>4</v>
      </c>
      <c r="C23" s="123" t="str">
        <f>INDEX(カテゴリ別情報!B:B,MATCH(必要書類及び注意事項!B23,カテゴリ別情報!A:A,0))</f>
        <v>再発行</v>
      </c>
      <c r="D23" s="35">
        <v>4</v>
      </c>
      <c r="E23" s="35"/>
      <c r="F23" s="35"/>
      <c r="H23"/>
      <c r="I23"/>
      <c r="J23"/>
      <c r="K23"/>
      <c r="L23"/>
      <c r="M23"/>
      <c r="N23"/>
      <c r="O23"/>
      <c r="P23"/>
      <c r="Q23"/>
    </row>
    <row r="24" spans="1:17" ht="18.75">
      <c r="A24" s="123" t="str">
        <f t="shared" si="0"/>
        <v>4-5</v>
      </c>
      <c r="B24" s="35">
        <v>4</v>
      </c>
      <c r="C24" s="123" t="str">
        <f>INDEX(カテゴリ別情報!B:B,MATCH(必要書類及び注意事項!B24,カテゴリ別情報!A:A,0))</f>
        <v>再発行</v>
      </c>
      <c r="D24" s="35">
        <v>5</v>
      </c>
      <c r="E24" s="35"/>
      <c r="F24" s="35"/>
      <c r="H24"/>
      <c r="I24"/>
      <c r="J24"/>
      <c r="K24"/>
      <c r="L24"/>
      <c r="M24"/>
      <c r="N24"/>
      <c r="O24"/>
      <c r="P24"/>
      <c r="Q24"/>
    </row>
    <row r="25" spans="1:17" ht="18.75">
      <c r="A25" s="123" t="str">
        <f t="shared" si="0"/>
        <v>4-6</v>
      </c>
      <c r="B25" s="35">
        <v>4</v>
      </c>
      <c r="C25" s="123" t="str">
        <f>INDEX(カテゴリ別情報!B:B,MATCH(必要書類及び注意事項!B25,カテゴリ別情報!A:A,0))</f>
        <v>再発行</v>
      </c>
      <c r="D25" s="35">
        <v>6</v>
      </c>
      <c r="E25" s="35"/>
      <c r="F25" s="35"/>
      <c r="H25"/>
      <c r="I25"/>
      <c r="J25"/>
      <c r="K25"/>
      <c r="L25"/>
      <c r="M25"/>
      <c r="N25"/>
      <c r="O25"/>
      <c r="P25"/>
      <c r="Q25"/>
    </row>
    <row r="26" spans="1:17" ht="18.75">
      <c r="A26" s="123" t="str">
        <f t="shared" si="0"/>
        <v>5-1</v>
      </c>
      <c r="B26" s="35">
        <v>5</v>
      </c>
      <c r="C26" s="123" t="str">
        <f>INDEX(カテゴリ別情報!B:B,MATCH(必要書類及び注意事項!B26,カテゴリ別情報!A:A,0))</f>
        <v>カード返却</v>
      </c>
      <c r="D26" s="35">
        <v>1</v>
      </c>
      <c r="E26" s="35" t="s">
        <v>90</v>
      </c>
      <c r="F26" s="35" t="s">
        <v>115</v>
      </c>
      <c r="H26"/>
      <c r="I26"/>
      <c r="J26"/>
      <c r="K26"/>
      <c r="L26"/>
      <c r="M26"/>
      <c r="N26"/>
      <c r="O26"/>
      <c r="P26"/>
      <c r="Q26"/>
    </row>
    <row r="27" spans="1:17" ht="18.75">
      <c r="A27" s="123" t="str">
        <f t="shared" si="0"/>
        <v>5-2</v>
      </c>
      <c r="B27" s="35">
        <v>5</v>
      </c>
      <c r="C27" s="123" t="str">
        <f>INDEX(カテゴリ別情報!B:B,MATCH(必要書類及び注意事項!B27,カテゴリ別情報!A:A,0))</f>
        <v>カード返却</v>
      </c>
      <c r="D27" s="35">
        <v>2</v>
      </c>
      <c r="E27" s="35"/>
      <c r="F27" s="35" t="s">
        <v>116</v>
      </c>
      <c r="H27"/>
      <c r="I27"/>
      <c r="J27"/>
      <c r="K27"/>
      <c r="L27"/>
      <c r="M27"/>
      <c r="N27"/>
      <c r="O27"/>
      <c r="P27"/>
      <c r="Q27"/>
    </row>
    <row r="28" spans="1:17" ht="18.75">
      <c r="A28" s="123" t="str">
        <f t="shared" si="0"/>
        <v>5-3</v>
      </c>
      <c r="B28" s="35">
        <v>5</v>
      </c>
      <c r="C28" s="123" t="str">
        <f>INDEX(カテゴリ別情報!B:B,MATCH(必要書類及び注意事項!B28,カテゴリ別情報!A:A,0))</f>
        <v>カード返却</v>
      </c>
      <c r="D28" s="35">
        <v>3</v>
      </c>
      <c r="E28" s="35"/>
      <c r="F28" s="35"/>
      <c r="H28"/>
      <c r="I28"/>
      <c r="J28"/>
      <c r="K28"/>
      <c r="L28"/>
      <c r="M28"/>
      <c r="N28"/>
      <c r="O28"/>
      <c r="P28"/>
      <c r="Q28"/>
    </row>
    <row r="29" spans="1:17" ht="18.75">
      <c r="A29" s="123" t="str">
        <f t="shared" si="0"/>
        <v>5-4</v>
      </c>
      <c r="B29" s="35">
        <v>5</v>
      </c>
      <c r="C29" s="123" t="str">
        <f>INDEX(カテゴリ別情報!B:B,MATCH(必要書類及び注意事項!B29,カテゴリ別情報!A:A,0))</f>
        <v>カード返却</v>
      </c>
      <c r="D29" s="35">
        <v>4</v>
      </c>
      <c r="E29" s="35"/>
      <c r="F29" s="35"/>
      <c r="H29"/>
      <c r="I29"/>
      <c r="J29"/>
      <c r="K29"/>
      <c r="L29"/>
      <c r="M29"/>
      <c r="N29"/>
      <c r="O29"/>
      <c r="P29"/>
      <c r="Q29"/>
    </row>
    <row r="30" spans="1:17" ht="18.75">
      <c r="A30" s="123" t="str">
        <f t="shared" si="0"/>
        <v>5-5</v>
      </c>
      <c r="B30" s="35">
        <v>5</v>
      </c>
      <c r="C30" s="123" t="str">
        <f>INDEX(カテゴリ別情報!B:B,MATCH(必要書類及び注意事項!B30,カテゴリ別情報!A:A,0))</f>
        <v>カード返却</v>
      </c>
      <c r="D30" s="35">
        <v>5</v>
      </c>
      <c r="E30" s="35"/>
      <c r="F30" s="35"/>
      <c r="H30"/>
      <c r="I30"/>
      <c r="J30"/>
      <c r="K30"/>
      <c r="L30"/>
      <c r="M30"/>
      <c r="N30"/>
      <c r="O30"/>
      <c r="P30"/>
      <c r="Q30"/>
    </row>
    <row r="31" spans="1:17" ht="18.75">
      <c r="A31" s="123" t="str">
        <f t="shared" si="0"/>
        <v>5-6</v>
      </c>
      <c r="B31" s="35">
        <v>5</v>
      </c>
      <c r="C31" s="123" t="str">
        <f>INDEX(カテゴリ別情報!B:B,MATCH(必要書類及び注意事項!B31,カテゴリ別情報!A:A,0))</f>
        <v>カード返却</v>
      </c>
      <c r="D31" s="35">
        <v>6</v>
      </c>
      <c r="E31" s="35"/>
      <c r="F31" s="35"/>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theme="5" tint="0.39997558519241921"/>
  </sheetPr>
  <dimension ref="A1:A4"/>
  <sheetViews>
    <sheetView zoomScale="115" zoomScaleNormal="115" workbookViewId="0"/>
  </sheetViews>
  <sheetFormatPr defaultColWidth="9" defaultRowHeight="15.75"/>
  <cols>
    <col min="1" max="1" width="18.875" style="7" bestFit="1" customWidth="1"/>
    <col min="2" max="16384" width="9" style="7"/>
  </cols>
  <sheetData>
    <row r="1" spans="1:1">
      <c r="A1" s="121" t="s">
        <v>84</v>
      </c>
    </row>
    <row r="2" spans="1:1">
      <c r="A2" s="35" t="s">
        <v>41</v>
      </c>
    </row>
    <row r="3" spans="1:1">
      <c r="A3" s="101" t="s">
        <v>118</v>
      </c>
    </row>
    <row r="4" spans="1:1">
      <c r="A4" s="35" t="s">
        <v>87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S届出書</vt:lpstr>
      <vt:lpstr>組合情報</vt:lpstr>
      <vt:lpstr>カード画像</vt:lpstr>
      <vt:lpstr>カテゴリ別情報</vt:lpstr>
      <vt:lpstr>必要書類及び注意事項</vt:lpstr>
      <vt:lpstr>返却理由</vt:lpstr>
      <vt:lpstr>S届出書!Print_Area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2024-03-26T07:51:52Z</cp:lastPrinted>
  <dcterms:created xsi:type="dcterms:W3CDTF">2015-06-05T18:19:34Z</dcterms:created>
  <dcterms:modified xsi:type="dcterms:W3CDTF">2024-07-02T00:37:25Z</dcterms:modified>
</cp:coreProperties>
</file>